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Communications\Website Redesign\Website Pages\Meter Balance Panel Data\"/>
    </mc:Choice>
  </mc:AlternateContent>
  <bookViews>
    <workbookView xWindow="0" yWindow="0" windowWidth="23040" windowHeight="9780" activeTab="1"/>
  </bookViews>
  <sheets>
    <sheet name="Station Trend Template" sheetId="6" r:id="rId1"/>
    <sheet name="Report Example " sheetId="7" r:id="rId2"/>
    <sheet name="Template for 13-week" sheetId="1" r:id="rId3"/>
    <sheet name="Template for 14-week" sheetId="4" r:id="rId4"/>
  </sheets>
  <calcPr calcId="162913"/>
</workbook>
</file>

<file path=xl/calcChain.xml><?xml version="1.0" encoding="utf-8"?>
<calcChain xmlns="http://schemas.openxmlformats.org/spreadsheetml/2006/main">
  <c r="W30" i="7" l="1"/>
  <c r="P30" i="7"/>
  <c r="P29" i="7" s="1"/>
  <c r="I30" i="7"/>
  <c r="I29" i="7" s="1"/>
  <c r="B30" i="7"/>
  <c r="B29" i="7" s="1"/>
  <c r="W29" i="7"/>
  <c r="W27" i="7"/>
  <c r="P27" i="7"/>
  <c r="I27" i="7"/>
  <c r="B27" i="7"/>
  <c r="AD26" i="7"/>
  <c r="AE16" i="7" s="1"/>
  <c r="W26" i="7"/>
  <c r="P26" i="7"/>
  <c r="R21" i="7" s="1"/>
  <c r="I26" i="7"/>
  <c r="K13" i="7" s="1"/>
  <c r="M13" i="7" s="1"/>
  <c r="B26" i="7"/>
  <c r="Y22" i="7" l="1"/>
  <c r="AA22" i="7" s="1"/>
  <c r="AE13" i="7"/>
  <c r="Y25" i="7"/>
  <c r="AA25" i="7" s="1"/>
  <c r="Y23" i="7"/>
  <c r="AA23" i="7" s="1"/>
  <c r="Y15" i="7"/>
  <c r="Y13" i="7"/>
  <c r="Y18" i="7"/>
  <c r="AA18" i="7" s="1"/>
  <c r="Y21" i="7"/>
  <c r="AA21" i="7" s="1"/>
  <c r="R16" i="7"/>
  <c r="T16" i="7" s="1"/>
  <c r="R25" i="7"/>
  <c r="T25" i="7" s="1"/>
  <c r="Y19" i="7"/>
  <c r="AA19" i="7" s="1"/>
  <c r="Y14" i="7"/>
  <c r="AA14" i="7" s="1"/>
  <c r="Y17" i="7"/>
  <c r="AA17" i="7" s="1"/>
  <c r="R19" i="7"/>
  <c r="T19" i="7" s="1"/>
  <c r="R24" i="7"/>
  <c r="T24" i="7" s="1"/>
  <c r="R13" i="7"/>
  <c r="T13" i="7" s="1"/>
  <c r="R15" i="7"/>
  <c r="T15" i="7" s="1"/>
  <c r="K15" i="7"/>
  <c r="M15" i="7" s="1"/>
  <c r="K19" i="7"/>
  <c r="M19" i="7" s="1"/>
  <c r="K21" i="7"/>
  <c r="M21" i="7" s="1"/>
  <c r="K22" i="7"/>
  <c r="M22" i="7" s="1"/>
  <c r="K14" i="7"/>
  <c r="M14" i="7" s="1"/>
  <c r="K17" i="7"/>
  <c r="M17" i="7" s="1"/>
  <c r="K18" i="7"/>
  <c r="M18" i="7" s="1"/>
  <c r="K23" i="7"/>
  <c r="M23" i="7" s="1"/>
  <c r="K25" i="7"/>
  <c r="D24" i="7"/>
  <c r="F24" i="7"/>
  <c r="D15" i="7"/>
  <c r="AE23" i="7"/>
  <c r="AE19" i="7"/>
  <c r="AE15" i="7"/>
  <c r="D21" i="7"/>
  <c r="AE22" i="7"/>
  <c r="AE25" i="7"/>
  <c r="R22" i="7"/>
  <c r="R18" i="7"/>
  <c r="R14" i="7"/>
  <c r="D22" i="7"/>
  <c r="D18" i="7"/>
  <c r="D14" i="7"/>
  <c r="Y24" i="7"/>
  <c r="Y20" i="7"/>
  <c r="Y16" i="7"/>
  <c r="D25" i="7"/>
  <c r="AA13" i="7"/>
  <c r="D17" i="7"/>
  <c r="AE18" i="7"/>
  <c r="D20" i="7"/>
  <c r="AE21" i="7"/>
  <c r="D23" i="7"/>
  <c r="AE24" i="7"/>
  <c r="M25" i="7"/>
  <c r="D13" i="7"/>
  <c r="AE14" i="7"/>
  <c r="AA15" i="7"/>
  <c r="D16" i="7"/>
  <c r="R17" i="7"/>
  <c r="AE17" i="7"/>
  <c r="D19" i="7"/>
  <c r="R20" i="7"/>
  <c r="AE20" i="7"/>
  <c r="T21" i="7"/>
  <c r="R23" i="7"/>
  <c r="K24" i="7"/>
  <c r="K20" i="7"/>
  <c r="K16" i="7"/>
  <c r="W31" i="4"/>
  <c r="W30" i="4" s="1"/>
  <c r="P31" i="4"/>
  <c r="P30" i="4" s="1"/>
  <c r="I31" i="4"/>
  <c r="I30" i="4" s="1"/>
  <c r="B31" i="4"/>
  <c r="B30" i="4" s="1"/>
  <c r="F13" i="7" l="1"/>
  <c r="F16" i="7"/>
  <c r="F14" i="7"/>
  <c r="T18" i="7"/>
  <c r="AE26" i="7"/>
  <c r="AA24" i="7"/>
  <c r="T23" i="7"/>
  <c r="F19" i="7"/>
  <c r="T17" i="7"/>
  <c r="AA16" i="7"/>
  <c r="F18" i="7"/>
  <c r="T22" i="7"/>
  <c r="F21" i="7"/>
  <c r="M20" i="7"/>
  <c r="T20" i="7"/>
  <c r="T14" i="7"/>
  <c r="F15" i="7"/>
  <c r="M24" i="7"/>
  <c r="M16" i="7"/>
  <c r="F23" i="7"/>
  <c r="F20" i="7"/>
  <c r="F17" i="7"/>
  <c r="F25" i="7"/>
  <c r="AA20" i="7"/>
  <c r="F22" i="7"/>
  <c r="B27" i="4"/>
  <c r="B28" i="4"/>
  <c r="T26" i="7" l="1"/>
  <c r="P28" i="7" s="1"/>
  <c r="M26" i="7"/>
  <c r="I28" i="7" s="1"/>
  <c r="AA26" i="7"/>
  <c r="W28" i="7" s="1"/>
  <c r="AB16" i="7" s="1"/>
  <c r="AC16" i="7" s="1"/>
  <c r="U18" i="7"/>
  <c r="V18" i="7" s="1"/>
  <c r="S18" i="7" s="1"/>
  <c r="U22" i="7"/>
  <c r="V22" i="7" s="1"/>
  <c r="S22" i="7" s="1"/>
  <c r="U20" i="7"/>
  <c r="V20" i="7" s="1"/>
  <c r="Q20" i="7" s="1"/>
  <c r="U13" i="7"/>
  <c r="V13" i="7" s="1"/>
  <c r="S13" i="7" s="1"/>
  <c r="N20" i="7"/>
  <c r="O20" i="7" s="1"/>
  <c r="L20" i="7" s="1"/>
  <c r="F26" i="7"/>
  <c r="B28" i="7" s="1"/>
  <c r="G23" i="7" s="1"/>
  <c r="H23" i="7" s="1"/>
  <c r="Q18" i="7"/>
  <c r="N24" i="7"/>
  <c r="O24" i="7" s="1"/>
  <c r="U21" i="7"/>
  <c r="V21" i="7" s="1"/>
  <c r="AB18" i="7"/>
  <c r="AC18" i="7" s="1"/>
  <c r="N21" i="7"/>
  <c r="O21" i="7" s="1"/>
  <c r="N22" i="7"/>
  <c r="O22" i="7" s="1"/>
  <c r="U14" i="7"/>
  <c r="V14" i="7" s="1"/>
  <c r="U24" i="7"/>
  <c r="V24" i="7" s="1"/>
  <c r="N14" i="7"/>
  <c r="O14" i="7" s="1"/>
  <c r="N16" i="7"/>
  <c r="O16" i="7" s="1"/>
  <c r="N13" i="7"/>
  <c r="O13" i="7" s="1"/>
  <c r="N19" i="7"/>
  <c r="O19" i="7" s="1"/>
  <c r="N18" i="7"/>
  <c r="O18" i="7" s="1"/>
  <c r="AB23" i="7"/>
  <c r="AC23" i="7" s="1"/>
  <c r="AB22" i="7"/>
  <c r="AC22" i="7" s="1"/>
  <c r="AB17" i="7"/>
  <c r="AC17" i="7" s="1"/>
  <c r="N25" i="7"/>
  <c r="O25" i="7" s="1"/>
  <c r="U16" i="7"/>
  <c r="V16" i="7" s="1"/>
  <c r="U25" i="7"/>
  <c r="V25" i="7" s="1"/>
  <c r="U19" i="7"/>
  <c r="V19" i="7" s="1"/>
  <c r="U17" i="7"/>
  <c r="V17" i="7" s="1"/>
  <c r="U15" i="7"/>
  <c r="V15" i="7" s="1"/>
  <c r="U23" i="7"/>
  <c r="V23" i="7" s="1"/>
  <c r="AB24" i="7"/>
  <c r="AC24" i="7" s="1"/>
  <c r="AB20" i="7"/>
  <c r="AC20" i="7" s="1"/>
  <c r="AB19" i="7"/>
  <c r="AC19" i="7" s="1"/>
  <c r="N15" i="7"/>
  <c r="O15" i="7" s="1"/>
  <c r="N23" i="7"/>
  <c r="O23" i="7" s="1"/>
  <c r="N17" i="7"/>
  <c r="O17" i="7" s="1"/>
  <c r="D13" i="4"/>
  <c r="F13" i="4" s="1"/>
  <c r="D25" i="4"/>
  <c r="AB21" i="7" l="1"/>
  <c r="AC21" i="7" s="1"/>
  <c r="J20" i="7"/>
  <c r="Q22" i="7"/>
  <c r="G15" i="7"/>
  <c r="H15" i="7" s="1"/>
  <c r="E15" i="7" s="1"/>
  <c r="G13" i="7"/>
  <c r="H13" i="7" s="1"/>
  <c r="E13" i="7" s="1"/>
  <c r="G22" i="7"/>
  <c r="H22" i="7" s="1"/>
  <c r="G25" i="7"/>
  <c r="H25" i="7" s="1"/>
  <c r="E25" i="7" s="1"/>
  <c r="G20" i="7"/>
  <c r="H20" i="7" s="1"/>
  <c r="C20" i="7" s="1"/>
  <c r="G24" i="7"/>
  <c r="H24" i="7" s="1"/>
  <c r="S20" i="7"/>
  <c r="G14" i="7"/>
  <c r="H14" i="7" s="1"/>
  <c r="C14" i="7" s="1"/>
  <c r="G16" i="7"/>
  <c r="H16" i="7" s="1"/>
  <c r="E16" i="7" s="1"/>
  <c r="G18" i="7"/>
  <c r="H18" i="7" s="1"/>
  <c r="E18" i="7" s="1"/>
  <c r="G19" i="7"/>
  <c r="H19" i="7" s="1"/>
  <c r="C19" i="7" s="1"/>
  <c r="G17" i="7"/>
  <c r="H17" i="7" s="1"/>
  <c r="E17" i="7" s="1"/>
  <c r="G21" i="7"/>
  <c r="H21" i="7" s="1"/>
  <c r="AB13" i="7"/>
  <c r="AC13" i="7" s="1"/>
  <c r="AB14" i="7"/>
  <c r="AC14" i="7" s="1"/>
  <c r="Z14" i="7" s="1"/>
  <c r="AB25" i="7"/>
  <c r="AC25" i="7" s="1"/>
  <c r="X25" i="7" s="1"/>
  <c r="AB15" i="7"/>
  <c r="AC15" i="7" s="1"/>
  <c r="Z15" i="7" s="1"/>
  <c r="Q13" i="7"/>
  <c r="C23" i="7"/>
  <c r="E23" i="7"/>
  <c r="C15" i="7"/>
  <c r="J15" i="7"/>
  <c r="L15" i="7"/>
  <c r="X14" i="7"/>
  <c r="Q19" i="7"/>
  <c r="S19" i="7"/>
  <c r="L16" i="7"/>
  <c r="J16" i="7"/>
  <c r="Z16" i="7"/>
  <c r="X16" i="7"/>
  <c r="L21" i="7"/>
  <c r="J21" i="7"/>
  <c r="C22" i="7"/>
  <c r="E22" i="7"/>
  <c r="X19" i="7"/>
  <c r="Z19" i="7"/>
  <c r="S23" i="7"/>
  <c r="Q23" i="7"/>
  <c r="Q25" i="7"/>
  <c r="S25" i="7"/>
  <c r="Z17" i="7"/>
  <c r="X17" i="7"/>
  <c r="L18" i="7"/>
  <c r="J18" i="7"/>
  <c r="L14" i="7"/>
  <c r="J14" i="7"/>
  <c r="S24" i="7"/>
  <c r="Q24" i="7"/>
  <c r="Z18" i="7"/>
  <c r="X18" i="7"/>
  <c r="E24" i="7"/>
  <c r="C24" i="7"/>
  <c r="X20" i="7"/>
  <c r="Z20" i="7"/>
  <c r="Q16" i="7"/>
  <c r="S16" i="7"/>
  <c r="Z22" i="7"/>
  <c r="X22" i="7"/>
  <c r="J19" i="7"/>
  <c r="L19" i="7"/>
  <c r="X21" i="7"/>
  <c r="Z21" i="7"/>
  <c r="Q14" i="7"/>
  <c r="S14" i="7"/>
  <c r="S21" i="7"/>
  <c r="Q21" i="7"/>
  <c r="Z25" i="7"/>
  <c r="L17" i="7"/>
  <c r="J17" i="7"/>
  <c r="S15" i="7"/>
  <c r="Q15" i="7"/>
  <c r="J23" i="7"/>
  <c r="L23" i="7"/>
  <c r="Z24" i="7"/>
  <c r="X24" i="7"/>
  <c r="S17" i="7"/>
  <c r="Q17" i="7"/>
  <c r="L25" i="7"/>
  <c r="J25" i="7"/>
  <c r="X23" i="7"/>
  <c r="Z23" i="7"/>
  <c r="L13" i="7"/>
  <c r="J13" i="7"/>
  <c r="X13" i="7"/>
  <c r="Z13" i="7"/>
  <c r="J22" i="7"/>
  <c r="L22" i="7"/>
  <c r="L24" i="7"/>
  <c r="J24" i="7"/>
  <c r="F25" i="4"/>
  <c r="W28" i="4"/>
  <c r="P28" i="4"/>
  <c r="I28" i="4"/>
  <c r="AD27" i="4"/>
  <c r="AE21" i="4" s="1"/>
  <c r="W27" i="4"/>
  <c r="P27" i="4"/>
  <c r="I27" i="4"/>
  <c r="C16" i="7" l="1"/>
  <c r="E20" i="7"/>
  <c r="AE20" i="4"/>
  <c r="C18" i="7"/>
  <c r="C13" i="7"/>
  <c r="E14" i="7"/>
  <c r="C25" i="7"/>
  <c r="C17" i="7"/>
  <c r="E19" i="7"/>
  <c r="C21" i="7"/>
  <c r="E21" i="7"/>
  <c r="X15" i="7"/>
  <c r="R25" i="4"/>
  <c r="T25" i="4" s="1"/>
  <c r="AE23" i="4"/>
  <c r="AE25" i="4"/>
  <c r="Y26" i="4"/>
  <c r="AA26" i="4" s="1"/>
  <c r="Y25" i="4"/>
  <c r="AE14" i="4"/>
  <c r="AE26" i="4"/>
  <c r="AE16" i="4"/>
  <c r="K21" i="4"/>
  <c r="M21" i="4" s="1"/>
  <c r="K25" i="4"/>
  <c r="D22" i="4"/>
  <c r="F22" i="4" s="1"/>
  <c r="AE17" i="4"/>
  <c r="AE22" i="4"/>
  <c r="AE13" i="4"/>
  <c r="AE18" i="4"/>
  <c r="AE24" i="4"/>
  <c r="R22" i="4"/>
  <c r="T22" i="4" s="1"/>
  <c r="K13" i="4"/>
  <c r="M13" i="4" s="1"/>
  <c r="Y13" i="4"/>
  <c r="AA13" i="4" s="1"/>
  <c r="R17" i="4"/>
  <c r="T17" i="4" s="1"/>
  <c r="R19" i="4"/>
  <c r="T19" i="4" s="1"/>
  <c r="R23" i="4"/>
  <c r="T23" i="4" s="1"/>
  <c r="R13" i="4"/>
  <c r="T13" i="4" s="1"/>
  <c r="R15" i="4"/>
  <c r="T15" i="4" s="1"/>
  <c r="R20" i="4"/>
  <c r="T20" i="4" s="1"/>
  <c r="R24" i="4"/>
  <c r="T24" i="4" s="1"/>
  <c r="R16" i="4"/>
  <c r="T16" i="4" s="1"/>
  <c r="R21" i="4"/>
  <c r="T21" i="4" s="1"/>
  <c r="R26" i="4"/>
  <c r="T26" i="4" s="1"/>
  <c r="K19" i="4"/>
  <c r="M19" i="4" s="1"/>
  <c r="D17" i="4"/>
  <c r="F17" i="4" s="1"/>
  <c r="D21" i="4"/>
  <c r="F21" i="4" s="1"/>
  <c r="D16" i="4"/>
  <c r="F16" i="4" s="1"/>
  <c r="D19" i="4"/>
  <c r="F19" i="4" s="1"/>
  <c r="D20" i="4"/>
  <c r="F20" i="4" s="1"/>
  <c r="D23" i="4"/>
  <c r="F23" i="4" s="1"/>
  <c r="D15" i="4"/>
  <c r="F15" i="4" s="1"/>
  <c r="D24" i="4"/>
  <c r="F24" i="4" s="1"/>
  <c r="D26" i="4"/>
  <c r="F26" i="4" s="1"/>
  <c r="K15" i="4"/>
  <c r="K18" i="4"/>
  <c r="K26" i="4"/>
  <c r="K24" i="4"/>
  <c r="K20" i="4"/>
  <c r="K16" i="4"/>
  <c r="K23" i="4"/>
  <c r="Y24" i="4"/>
  <c r="Y20" i="4"/>
  <c r="Y16" i="4"/>
  <c r="Y23" i="4"/>
  <c r="Y19" i="4"/>
  <c r="K14" i="4"/>
  <c r="Y15" i="4"/>
  <c r="K17" i="4"/>
  <c r="Y18" i="4"/>
  <c r="K22" i="4"/>
  <c r="Y14" i="4"/>
  <c r="Y17" i="4"/>
  <c r="Y21" i="4"/>
  <c r="Y22" i="4"/>
  <c r="D14" i="4"/>
  <c r="R14" i="4"/>
  <c r="AE15" i="4"/>
  <c r="D18" i="4"/>
  <c r="R18" i="4"/>
  <c r="AE19" i="4"/>
  <c r="AA25" i="4" l="1"/>
  <c r="M25" i="4"/>
  <c r="AE27" i="4"/>
  <c r="AA17" i="4"/>
  <c r="AA19" i="4"/>
  <c r="AA24" i="4"/>
  <c r="M23" i="4"/>
  <c r="M18" i="4"/>
  <c r="T14" i="4"/>
  <c r="AA21" i="4"/>
  <c r="AA14" i="4"/>
  <c r="AA15" i="4"/>
  <c r="AA23" i="4"/>
  <c r="M16" i="4"/>
  <c r="M26" i="4"/>
  <c r="T18" i="4"/>
  <c r="F14" i="4"/>
  <c r="AA22" i="4"/>
  <c r="M22" i="4"/>
  <c r="AA18" i="4"/>
  <c r="M14" i="4"/>
  <c r="AA16" i="4"/>
  <c r="M20" i="4"/>
  <c r="F18" i="4"/>
  <c r="M17" i="4"/>
  <c r="AA20" i="4"/>
  <c r="M24" i="4"/>
  <c r="M15" i="4"/>
  <c r="T27" i="4" l="1"/>
  <c r="P29" i="4" s="1"/>
  <c r="U26" i="4" s="1"/>
  <c r="V26" i="4" s="1"/>
  <c r="F27" i="4"/>
  <c r="B29" i="4" s="1"/>
  <c r="U24" i="4"/>
  <c r="V24" i="4" s="1"/>
  <c r="U20" i="4"/>
  <c r="V20" i="4" s="1"/>
  <c r="U16" i="4"/>
  <c r="V16" i="4" s="1"/>
  <c r="U23" i="4"/>
  <c r="V23" i="4" s="1"/>
  <c r="U19" i="4"/>
  <c r="V19" i="4" s="1"/>
  <c r="U15" i="4"/>
  <c r="V15" i="4" s="1"/>
  <c r="U22" i="4"/>
  <c r="U18" i="4"/>
  <c r="V18" i="4" s="1"/>
  <c r="U14" i="4"/>
  <c r="V14" i="4" s="1"/>
  <c r="U25" i="4"/>
  <c r="V25" i="4" s="1"/>
  <c r="U21" i="4"/>
  <c r="V21" i="4" s="1"/>
  <c r="U17" i="4"/>
  <c r="V17" i="4" s="1"/>
  <c r="AA27" i="4"/>
  <c r="W29" i="4" s="1"/>
  <c r="M27" i="4"/>
  <c r="I29" i="4" s="1"/>
  <c r="V22" i="4"/>
  <c r="U13" i="4" l="1"/>
  <c r="V13" i="4" s="1"/>
  <c r="N26" i="4"/>
  <c r="N22" i="4"/>
  <c r="O22" i="4" s="1"/>
  <c r="L22" i="4" s="1"/>
  <c r="N18" i="4"/>
  <c r="O18" i="4" s="1"/>
  <c r="J18" i="4" s="1"/>
  <c r="N14" i="4"/>
  <c r="O14" i="4" s="1"/>
  <c r="N24" i="4"/>
  <c r="N16" i="4"/>
  <c r="N15" i="4"/>
  <c r="O15" i="4" s="1"/>
  <c r="J15" i="4" s="1"/>
  <c r="N25" i="4"/>
  <c r="O25" i="4" s="1"/>
  <c r="N21" i="4"/>
  <c r="N17" i="4"/>
  <c r="O17" i="4" s="1"/>
  <c r="J17" i="4" s="1"/>
  <c r="N13" i="4"/>
  <c r="O13" i="4" s="1"/>
  <c r="L13" i="4" s="1"/>
  <c r="N20" i="4"/>
  <c r="O20" i="4" s="1"/>
  <c r="J20" i="4" s="1"/>
  <c r="N23" i="4"/>
  <c r="N19" i="4"/>
  <c r="G24" i="4"/>
  <c r="H24" i="4" s="1"/>
  <c r="G20" i="4"/>
  <c r="H20" i="4" s="1"/>
  <c r="G16" i="4"/>
  <c r="H16" i="4" s="1"/>
  <c r="G22" i="4"/>
  <c r="H22" i="4" s="1"/>
  <c r="G18" i="4"/>
  <c r="H18" i="4" s="1"/>
  <c r="G21" i="4"/>
  <c r="H21" i="4" s="1"/>
  <c r="G13" i="4"/>
  <c r="G23" i="4"/>
  <c r="H23" i="4" s="1"/>
  <c r="G19" i="4"/>
  <c r="H19" i="4" s="1"/>
  <c r="G15" i="4"/>
  <c r="H15" i="4" s="1"/>
  <c r="G26" i="4"/>
  <c r="H26" i="4" s="1"/>
  <c r="G14" i="4"/>
  <c r="H14" i="4" s="1"/>
  <c r="G25" i="4"/>
  <c r="H25" i="4" s="1"/>
  <c r="C25" i="4" s="1"/>
  <c r="G17" i="4"/>
  <c r="H17" i="4" s="1"/>
  <c r="AB26" i="4"/>
  <c r="AB22" i="4"/>
  <c r="AB18" i="4"/>
  <c r="AC18" i="4" s="1"/>
  <c r="X18" i="4" s="1"/>
  <c r="AB14" i="4"/>
  <c r="AC14" i="4" s="1"/>
  <c r="Z14" i="4" s="1"/>
  <c r="AB20" i="4"/>
  <c r="AB25" i="4"/>
  <c r="AC25" i="4" s="1"/>
  <c r="AB21" i="4"/>
  <c r="AC21" i="4" s="1"/>
  <c r="Z21" i="4" s="1"/>
  <c r="AB17" i="4"/>
  <c r="AC17" i="4" s="1"/>
  <c r="Z17" i="4" s="1"/>
  <c r="AB13" i="4"/>
  <c r="AB16" i="4"/>
  <c r="AC16" i="4" s="1"/>
  <c r="X16" i="4" s="1"/>
  <c r="AB23" i="4"/>
  <c r="AC23" i="4" s="1"/>
  <c r="Z23" i="4" s="1"/>
  <c r="AB19" i="4"/>
  <c r="AC19" i="4" s="1"/>
  <c r="Z19" i="4" s="1"/>
  <c r="AB15" i="4"/>
  <c r="AB24" i="4"/>
  <c r="AC24" i="4" s="1"/>
  <c r="X24" i="4" s="1"/>
  <c r="O16" i="4"/>
  <c r="L16" i="4" s="1"/>
  <c r="O21" i="4"/>
  <c r="J21" i="4" s="1"/>
  <c r="O23" i="4"/>
  <c r="J23" i="4" s="1"/>
  <c r="O24" i="4"/>
  <c r="L24" i="4" s="1"/>
  <c r="O26" i="4"/>
  <c r="J26" i="4" s="1"/>
  <c r="O19" i="4"/>
  <c r="J19" i="4" s="1"/>
  <c r="Q25" i="4"/>
  <c r="S25" i="4"/>
  <c r="AC20" i="4"/>
  <c r="X20" i="4" s="1"/>
  <c r="AC15" i="4"/>
  <c r="Z15" i="4" s="1"/>
  <c r="AC26" i="4"/>
  <c r="Z26" i="4" s="1"/>
  <c r="AC13" i="4"/>
  <c r="X13" i="4" s="1"/>
  <c r="AC22" i="4"/>
  <c r="Z22" i="4" s="1"/>
  <c r="Q17" i="4"/>
  <c r="S17" i="4"/>
  <c r="S20" i="4"/>
  <c r="Q20" i="4"/>
  <c r="S15" i="4"/>
  <c r="Q15" i="4"/>
  <c r="Q21" i="4"/>
  <c r="S21" i="4"/>
  <c r="S18" i="4"/>
  <c r="Q18" i="4"/>
  <c r="Q13" i="4"/>
  <c r="S13" i="4"/>
  <c r="Q26" i="4"/>
  <c r="S26" i="4"/>
  <c r="Q19" i="4"/>
  <c r="S19" i="4"/>
  <c r="S22" i="4"/>
  <c r="Q22" i="4"/>
  <c r="S14" i="4"/>
  <c r="Q14" i="4"/>
  <c r="Q16" i="4"/>
  <c r="S16" i="4"/>
  <c r="Q23" i="4"/>
  <c r="S23" i="4"/>
  <c r="H13" i="4"/>
  <c r="Q24" i="4"/>
  <c r="S24" i="4"/>
  <c r="L19" i="4" l="1"/>
  <c r="J22" i="4"/>
  <c r="X17" i="4"/>
  <c r="L20" i="4"/>
  <c r="J16" i="4"/>
  <c r="Z20" i="4"/>
  <c r="L23" i="4"/>
  <c r="L17" i="4"/>
  <c r="L15" i="4"/>
  <c r="J13" i="4"/>
  <c r="J24" i="4"/>
  <c r="E25" i="4"/>
  <c r="L18" i="4"/>
  <c r="L26" i="4"/>
  <c r="L21" i="4"/>
  <c r="X15" i="4"/>
  <c r="X26" i="4"/>
  <c r="J14" i="4"/>
  <c r="L14" i="4"/>
  <c r="X23" i="4"/>
  <c r="Z16" i="4"/>
  <c r="Z18" i="4"/>
  <c r="Z25" i="4"/>
  <c r="X25" i="4"/>
  <c r="L25" i="4"/>
  <c r="J25" i="4"/>
  <c r="X22" i="4"/>
  <c r="X14" i="4"/>
  <c r="X19" i="4"/>
  <c r="X21" i="4"/>
  <c r="Z13" i="4"/>
  <c r="Z24" i="4"/>
  <c r="C16" i="4"/>
  <c r="E16" i="4"/>
  <c r="E18" i="4"/>
  <c r="C18" i="4"/>
  <c r="E22" i="4"/>
  <c r="C22" i="4"/>
  <c r="E14" i="4"/>
  <c r="C14" i="4"/>
  <c r="E15" i="4"/>
  <c r="C15" i="4"/>
  <c r="C26" i="4"/>
  <c r="E26" i="4"/>
  <c r="C20" i="4"/>
  <c r="E20" i="4"/>
  <c r="E19" i="4"/>
  <c r="C19" i="4"/>
  <c r="C13" i="4"/>
  <c r="E13" i="4"/>
  <c r="C24" i="4"/>
  <c r="E24" i="4"/>
  <c r="C23" i="4"/>
  <c r="E23" i="4"/>
  <c r="C17" i="4"/>
  <c r="E17" i="4"/>
  <c r="C21" i="4"/>
  <c r="E21" i="4"/>
  <c r="AD26" i="1" l="1"/>
  <c r="AE13" i="1" l="1"/>
  <c r="AE14" i="1"/>
  <c r="AE15" i="1"/>
  <c r="AE16" i="1"/>
  <c r="AE23" i="1"/>
  <c r="AE17" i="1"/>
  <c r="AE25" i="1"/>
  <c r="AE21" i="1"/>
  <c r="AE20" i="1"/>
  <c r="AE24" i="1"/>
  <c r="AE19" i="1"/>
  <c r="AE22" i="1"/>
  <c r="AE18" i="1"/>
  <c r="AE26" i="1" l="1"/>
  <c r="P27" i="1"/>
  <c r="I27" i="1"/>
  <c r="B27" i="1"/>
  <c r="W30" i="1"/>
  <c r="W29" i="1" s="1"/>
  <c r="W27" i="1"/>
  <c r="B30" i="1"/>
  <c r="B29" i="1" s="1"/>
  <c r="I30" i="1"/>
  <c r="I29" i="1" s="1"/>
  <c r="W26" i="1"/>
  <c r="I26" i="1"/>
  <c r="K18" i="1" s="1"/>
  <c r="P30" i="1"/>
  <c r="P29" i="1" s="1"/>
  <c r="P26" i="1"/>
  <c r="R23" i="1" s="1"/>
  <c r="B26" i="1"/>
  <c r="D24" i="1" s="1"/>
  <c r="K25" i="1" l="1"/>
  <c r="M25" i="1" s="1"/>
  <c r="D18" i="1"/>
  <c r="D21" i="1"/>
  <c r="D23" i="1"/>
  <c r="F23" i="1" s="1"/>
  <c r="D17" i="1"/>
  <c r="F17" i="1" s="1"/>
  <c r="D25" i="1"/>
  <c r="F25" i="1" s="1"/>
  <c r="T23" i="1"/>
  <c r="F24" i="1"/>
  <c r="M18" i="1"/>
  <c r="Y14" i="1"/>
  <c r="Y15" i="1"/>
  <c r="Y16" i="1"/>
  <c r="Y13" i="1"/>
  <c r="R21" i="1"/>
  <c r="K23" i="1"/>
  <c r="R18" i="1"/>
  <c r="K24" i="1"/>
  <c r="F18" i="1"/>
  <c r="R24" i="1"/>
  <c r="R19" i="1"/>
  <c r="R25" i="1"/>
  <c r="Y20" i="1"/>
  <c r="D22" i="1"/>
  <c r="F21" i="1"/>
  <c r="K22" i="1"/>
  <c r="Y21" i="1"/>
  <c r="D20" i="1"/>
  <c r="Y22" i="1"/>
  <c r="K17" i="1"/>
  <c r="K19" i="1"/>
  <c r="Y19" i="1"/>
  <c r="Y18" i="1"/>
  <c r="R13" i="1"/>
  <c r="R14" i="1"/>
  <c r="R15" i="1"/>
  <c r="R16" i="1"/>
  <c r="Y23" i="1"/>
  <c r="K21" i="1"/>
  <c r="D16" i="1"/>
  <c r="D13" i="1"/>
  <c r="D15" i="1"/>
  <c r="D14" i="1"/>
  <c r="K14" i="1"/>
  <c r="K16" i="1"/>
  <c r="K15" i="1"/>
  <c r="K13" i="1"/>
  <c r="R17" i="1"/>
  <c r="Y17" i="1"/>
  <c r="R20" i="1"/>
  <c r="R22" i="1"/>
  <c r="Y24" i="1"/>
  <c r="K20" i="1"/>
  <c r="Y25" i="1"/>
  <c r="D19" i="1"/>
  <c r="M20" i="1" l="1"/>
  <c r="F15" i="1"/>
  <c r="M19" i="1"/>
  <c r="F20" i="1"/>
  <c r="T18" i="1"/>
  <c r="AA24" i="1"/>
  <c r="F13" i="1"/>
  <c r="F26" i="1" s="1"/>
  <c r="B28" i="1" s="1"/>
  <c r="T13" i="1"/>
  <c r="T26" i="1" s="1"/>
  <c r="P28" i="1" s="1"/>
  <c r="M17" i="1"/>
  <c r="AA21" i="1"/>
  <c r="AA20" i="1"/>
  <c r="M23" i="1"/>
  <c r="AA15" i="1"/>
  <c r="T14" i="1"/>
  <c r="T24" i="1"/>
  <c r="AA17" i="1"/>
  <c r="F19" i="1"/>
  <c r="M14" i="1"/>
  <c r="F16" i="1"/>
  <c r="T16" i="1"/>
  <c r="AA18" i="1"/>
  <c r="M22" i="1"/>
  <c r="T25" i="1"/>
  <c r="T21" i="1"/>
  <c r="AA14" i="1"/>
  <c r="M15" i="1"/>
  <c r="M21" i="1"/>
  <c r="F22" i="1"/>
  <c r="AA16" i="1"/>
  <c r="M16" i="1"/>
  <c r="AA23" i="1"/>
  <c r="T22" i="1"/>
  <c r="T17" i="1"/>
  <c r="AA25" i="1"/>
  <c r="T20" i="1"/>
  <c r="M13" i="1"/>
  <c r="M26" i="1" s="1"/>
  <c r="I28" i="1" s="1"/>
  <c r="F14" i="1"/>
  <c r="T15" i="1"/>
  <c r="AA19" i="1"/>
  <c r="AA22" i="1"/>
  <c r="T19" i="1"/>
  <c r="M24" i="1"/>
  <c r="AA13" i="1"/>
  <c r="AA26" i="1" s="1"/>
  <c r="W28" i="1" s="1"/>
  <c r="U13" i="1" l="1"/>
  <c r="V13" i="1" s="1"/>
  <c r="U14" i="1"/>
  <c r="V14" i="1" s="1"/>
  <c r="U16" i="1"/>
  <c r="V16" i="1" s="1"/>
  <c r="U15" i="1"/>
  <c r="V15" i="1" s="1"/>
  <c r="U21" i="1"/>
  <c r="V21" i="1" s="1"/>
  <c r="U17" i="1"/>
  <c r="V17" i="1" s="1"/>
  <c r="U22" i="1"/>
  <c r="V22" i="1" s="1"/>
  <c r="U25" i="1"/>
  <c r="V25" i="1" s="1"/>
  <c r="U20" i="1"/>
  <c r="V20" i="1" s="1"/>
  <c r="U23" i="1"/>
  <c r="V23" i="1" s="1"/>
  <c r="U19" i="1"/>
  <c r="V19" i="1" s="1"/>
  <c r="U24" i="1"/>
  <c r="V24" i="1" s="1"/>
  <c r="U18" i="1"/>
  <c r="V18" i="1" s="1"/>
  <c r="AB15" i="1"/>
  <c r="AC15" i="1" s="1"/>
  <c r="AB16" i="1"/>
  <c r="AC16" i="1" s="1"/>
  <c r="AB13" i="1"/>
  <c r="AC13" i="1" s="1"/>
  <c r="AB14" i="1"/>
  <c r="AC14" i="1" s="1"/>
  <c r="AB18" i="1"/>
  <c r="AB19" i="1"/>
  <c r="AC19" i="1" s="1"/>
  <c r="AB24" i="1"/>
  <c r="AC24" i="1" s="1"/>
  <c r="AB25" i="1"/>
  <c r="AC25" i="1" s="1"/>
  <c r="AB21" i="1"/>
  <c r="AC21" i="1" s="1"/>
  <c r="AB23" i="1"/>
  <c r="AB22" i="1"/>
  <c r="AC22" i="1" s="1"/>
  <c r="AC23" i="1"/>
  <c r="AB20" i="1"/>
  <c r="AC20" i="1" s="1"/>
  <c r="AB17" i="1"/>
  <c r="AC17" i="1" s="1"/>
  <c r="AC18" i="1"/>
  <c r="N15" i="1"/>
  <c r="O15" i="1" s="1"/>
  <c r="N16" i="1"/>
  <c r="O16" i="1" s="1"/>
  <c r="N13" i="1"/>
  <c r="O13" i="1" s="1"/>
  <c r="N14" i="1"/>
  <c r="O14" i="1" s="1"/>
  <c r="N25" i="1"/>
  <c r="O25" i="1" s="1"/>
  <c r="N20" i="1"/>
  <c r="O20" i="1" s="1"/>
  <c r="N17" i="1"/>
  <c r="O17" i="1" s="1"/>
  <c r="N23" i="1"/>
  <c r="O23" i="1" s="1"/>
  <c r="N24" i="1"/>
  <c r="O24" i="1" s="1"/>
  <c r="N21" i="1"/>
  <c r="O21" i="1" s="1"/>
  <c r="N22" i="1"/>
  <c r="O22" i="1" s="1"/>
  <c r="N19" i="1"/>
  <c r="O19" i="1" s="1"/>
  <c r="N18" i="1"/>
  <c r="O18" i="1" s="1"/>
  <c r="G13" i="1"/>
  <c r="H13" i="1" s="1"/>
  <c r="H16" i="1"/>
  <c r="G14" i="1"/>
  <c r="H14" i="1" s="1"/>
  <c r="G15" i="1"/>
  <c r="H15" i="1" s="1"/>
  <c r="G16" i="1"/>
  <c r="G22" i="1"/>
  <c r="H22" i="1" s="1"/>
  <c r="G19" i="1"/>
  <c r="H19" i="1" s="1"/>
  <c r="G17" i="1"/>
  <c r="H17" i="1" s="1"/>
  <c r="G18" i="1"/>
  <c r="H18" i="1" s="1"/>
  <c r="G20" i="1"/>
  <c r="H20" i="1" s="1"/>
  <c r="G25" i="1"/>
  <c r="H25" i="1" s="1"/>
  <c r="G24" i="1"/>
  <c r="H24" i="1" s="1"/>
  <c r="G23" i="1"/>
  <c r="H23" i="1" s="1"/>
  <c r="G21" i="1"/>
  <c r="H21" i="1" s="1"/>
  <c r="C14" i="1" l="1"/>
  <c r="E14" i="1"/>
  <c r="C15" i="1"/>
  <c r="E15" i="1"/>
  <c r="L18" i="1"/>
  <c r="J18" i="1"/>
  <c r="Z17" i="1"/>
  <c r="X17" i="1"/>
  <c r="J16" i="1"/>
  <c r="L16" i="1"/>
  <c r="Z24" i="1"/>
  <c r="X24" i="1"/>
  <c r="Q15" i="1"/>
  <c r="S15" i="1"/>
  <c r="C22" i="1"/>
  <c r="E22" i="1"/>
  <c r="J14" i="1"/>
  <c r="L14" i="1"/>
  <c r="S19" i="1"/>
  <c r="Q19" i="1"/>
  <c r="E25" i="1"/>
  <c r="C25" i="1"/>
  <c r="L24" i="1"/>
  <c r="J24" i="1"/>
  <c r="Z20" i="1"/>
  <c r="X20" i="1"/>
  <c r="X15" i="1"/>
  <c r="Z15" i="1"/>
  <c r="C21" i="1"/>
  <c r="E21" i="1"/>
  <c r="J23" i="1"/>
  <c r="L23" i="1"/>
  <c r="L15" i="1"/>
  <c r="J15" i="1"/>
  <c r="Z19" i="1"/>
  <c r="X19" i="1"/>
  <c r="S20" i="1"/>
  <c r="Q20" i="1"/>
  <c r="E23" i="1"/>
  <c r="C23" i="1"/>
  <c r="C18" i="1"/>
  <c r="E18" i="1"/>
  <c r="E13" i="1"/>
  <c r="C13" i="1"/>
  <c r="L17" i="1"/>
  <c r="J17" i="1"/>
  <c r="Z22" i="1"/>
  <c r="X22" i="1"/>
  <c r="Q18" i="1"/>
  <c r="S18" i="1"/>
  <c r="S23" i="1"/>
  <c r="Q23" i="1"/>
  <c r="E19" i="1"/>
  <c r="C19" i="1"/>
  <c r="L25" i="1"/>
  <c r="J25" i="1"/>
  <c r="Z21" i="1"/>
  <c r="X21" i="1"/>
  <c r="Q14" i="1"/>
  <c r="S14" i="1"/>
  <c r="E20" i="1"/>
  <c r="C20" i="1"/>
  <c r="L22" i="1"/>
  <c r="J22" i="1"/>
  <c r="Z14" i="1"/>
  <c r="X14" i="1"/>
  <c r="S21" i="1"/>
  <c r="Q21" i="1"/>
  <c r="Q24" i="1"/>
  <c r="S24" i="1"/>
  <c r="Q16" i="1"/>
  <c r="S16" i="1"/>
  <c r="E24" i="1"/>
  <c r="C24" i="1"/>
  <c r="J19" i="1"/>
  <c r="L19" i="1"/>
  <c r="Z23" i="1"/>
  <c r="X23" i="1"/>
  <c r="X13" i="1"/>
  <c r="Z13" i="1"/>
  <c r="J13" i="1"/>
  <c r="L13" i="1"/>
  <c r="Z25" i="1"/>
  <c r="X25" i="1"/>
  <c r="Z16" i="1"/>
  <c r="X16" i="1"/>
  <c r="Q17" i="1"/>
  <c r="S17" i="1"/>
  <c r="Q13" i="1"/>
  <c r="S13" i="1"/>
  <c r="E16" i="1"/>
  <c r="C16" i="1"/>
  <c r="L21" i="1"/>
  <c r="J21" i="1"/>
  <c r="Z18" i="1"/>
  <c r="X18" i="1"/>
  <c r="S22" i="1"/>
  <c r="Q22" i="1"/>
  <c r="E17" i="1"/>
  <c r="C17" i="1"/>
  <c r="J20" i="1"/>
  <c r="L20" i="1"/>
  <c r="S25" i="1"/>
  <c r="Q25" i="1"/>
</calcChain>
</file>

<file path=xl/sharedStrings.xml><?xml version="1.0" encoding="utf-8"?>
<sst xmlns="http://schemas.openxmlformats.org/spreadsheetml/2006/main" count="214" uniqueCount="57">
  <si>
    <t>90% CI LL</t>
  </si>
  <si>
    <t>Trend Mean</t>
  </si>
  <si>
    <t>90% CI UL</t>
  </si>
  <si>
    <r>
      <t>b</t>
    </r>
    <r>
      <rPr>
        <b/>
        <vertAlign val="subscript"/>
        <sz val="11"/>
        <color theme="0"/>
        <rFont val="Arial"/>
        <family val="2"/>
        <scheme val="minor"/>
      </rPr>
      <t>0</t>
    </r>
  </si>
  <si>
    <r>
      <t>b</t>
    </r>
    <r>
      <rPr>
        <b/>
        <vertAlign val="subscript"/>
        <sz val="11"/>
        <color theme="0"/>
        <rFont val="Arial"/>
        <family val="2"/>
        <scheme val="minor"/>
      </rPr>
      <t>1</t>
    </r>
  </si>
  <si>
    <t>MSE</t>
  </si>
  <si>
    <r>
      <t>e</t>
    </r>
    <r>
      <rPr>
        <b/>
        <vertAlign val="superscript"/>
        <sz val="11"/>
        <color theme="0"/>
        <rFont val="Arial"/>
        <family val="2"/>
        <scheme val="minor"/>
      </rPr>
      <t>2</t>
    </r>
  </si>
  <si>
    <r>
      <t>s</t>
    </r>
    <r>
      <rPr>
        <b/>
        <vertAlign val="superscript"/>
        <sz val="11"/>
        <color theme="0"/>
        <rFont val="Arial"/>
        <family val="2"/>
        <scheme val="minor"/>
      </rPr>
      <t>2</t>
    </r>
    <r>
      <rPr>
        <b/>
        <sz val="11"/>
        <color theme="0"/>
        <rFont val="Arial"/>
        <family val="2"/>
        <scheme val="minor"/>
      </rPr>
      <t>{Y</t>
    </r>
    <r>
      <rPr>
        <b/>
        <vertAlign val="subscript"/>
        <sz val="11"/>
        <color theme="0"/>
        <rFont val="Arial"/>
        <family val="2"/>
        <scheme val="minor"/>
      </rPr>
      <t>h</t>
    </r>
    <r>
      <rPr>
        <b/>
        <sz val="11"/>
        <color theme="0"/>
        <rFont val="Arial"/>
        <family val="2"/>
        <scheme val="minor"/>
      </rPr>
      <t>}</t>
    </r>
  </si>
  <si>
    <t>s{pred}</t>
  </si>
  <si>
    <t>T</t>
  </si>
  <si>
    <t>(Xi-Xb)^2</t>
  </si>
  <si>
    <t>Variance</t>
  </si>
  <si>
    <t>y intercept</t>
  </si>
  <si>
    <t>Slope</t>
  </si>
  <si>
    <t>Week 1</t>
  </si>
  <si>
    <t>Week 2</t>
  </si>
  <si>
    <t>Week 3</t>
  </si>
  <si>
    <t>Week 4</t>
  </si>
  <si>
    <t>Week 5</t>
  </si>
  <si>
    <t>Week 6</t>
  </si>
  <si>
    <t>Week 7</t>
  </si>
  <si>
    <t>Week 8</t>
  </si>
  <si>
    <t>Week 9</t>
  </si>
  <si>
    <t>Week 10</t>
  </si>
  <si>
    <t>Week 11</t>
  </si>
  <si>
    <t>Week 12</t>
  </si>
  <si>
    <t>Week 13</t>
  </si>
  <si>
    <t>t(0.95;11)</t>
  </si>
  <si>
    <t>Weekly AMA</t>
  </si>
  <si>
    <t>Week 14</t>
  </si>
  <si>
    <t>13 Weeks</t>
  </si>
  <si>
    <t>14 Weeks</t>
  </si>
  <si>
    <t>x-value calculations</t>
  </si>
  <si>
    <r>
      <t>Sum of e</t>
    </r>
    <r>
      <rPr>
        <vertAlign val="superscript"/>
        <sz val="11"/>
        <color theme="4"/>
        <rFont val="Arial"/>
        <family val="2"/>
        <scheme val="minor"/>
      </rPr>
      <t>2</t>
    </r>
  </si>
  <si>
    <t>Average</t>
  </si>
  <si>
    <t>Sum</t>
  </si>
  <si>
    <t>Group 1, n=</t>
  </si>
  <si>
    <t>Group 2, n=</t>
  </si>
  <si>
    <t>Group 3, n=</t>
  </si>
  <si>
    <t>Group 4, n=</t>
  </si>
  <si>
    <t>n</t>
  </si>
  <si>
    <t>Mean Square Error</t>
  </si>
  <si>
    <t>T statistic</t>
  </si>
  <si>
    <t>number of observations</t>
  </si>
  <si>
    <r>
      <rPr>
        <b/>
        <sz val="11"/>
        <color theme="1"/>
        <rFont val="Calibri"/>
        <family val="2"/>
      </rPr>
      <t>Weekly Average Minute Audience expressed in thousands (AMA 000) -</t>
    </r>
    <r>
      <rPr>
        <sz val="11"/>
        <color theme="1"/>
        <rFont val="Calibri"/>
        <family val="2"/>
      </rPr>
      <t xml:space="preserve"> Represents the AMA within a particular demographic group for that week. </t>
    </r>
  </si>
  <si>
    <r>
      <rPr>
        <b/>
        <sz val="11"/>
        <color theme="1"/>
        <rFont val="Calibri"/>
        <family val="2"/>
      </rPr>
      <t xml:space="preserve">Trend Mean - </t>
    </r>
    <r>
      <rPr>
        <sz val="11"/>
        <color theme="1"/>
        <rFont val="Calibri"/>
        <family val="2"/>
      </rPr>
      <t xml:space="preserve">Represents the </t>
    </r>
    <r>
      <rPr>
        <u/>
        <sz val="11"/>
        <color theme="1"/>
        <rFont val="Calibri"/>
        <family val="2"/>
      </rPr>
      <t>estimated</t>
    </r>
    <r>
      <rPr>
        <sz val="11"/>
        <color theme="1"/>
        <rFont val="Calibri"/>
        <family val="2"/>
      </rPr>
      <t xml:space="preserve"> AMA for each week based on the 13 week trend. The Trend Mean smooths out the weekly fluctuations in the AMA of the 13 week period to give an indication as to whether overall viewing during the period increased, decreased or stayed the same. </t>
    </r>
  </si>
  <si>
    <r>
      <rPr>
        <b/>
        <sz val="11"/>
        <color theme="1"/>
        <rFont val="Calibri"/>
        <family val="2"/>
      </rPr>
      <t>Tuned Sample –</t>
    </r>
    <r>
      <rPr>
        <sz val="11"/>
        <color theme="1"/>
        <rFont val="Calibri"/>
        <family val="2"/>
      </rPr>
      <t xml:space="preserve"> is also important to look at when interpreting the data.  If the tuned sample falls below 10, data should be used with caution.</t>
    </r>
  </si>
  <si>
    <r>
      <rPr>
        <b/>
        <sz val="11"/>
        <color theme="1"/>
        <rFont val="Calibri"/>
        <family val="2"/>
      </rPr>
      <t xml:space="preserve">Trend Mean - </t>
    </r>
    <r>
      <rPr>
        <sz val="11"/>
        <color theme="1"/>
        <rFont val="Calibri"/>
        <family val="2"/>
      </rPr>
      <t xml:space="preserve">Represents the </t>
    </r>
    <r>
      <rPr>
        <u/>
        <sz val="11"/>
        <color theme="1"/>
        <rFont val="Calibri"/>
        <family val="2"/>
      </rPr>
      <t>estimated</t>
    </r>
    <r>
      <rPr>
        <sz val="11"/>
        <color theme="1"/>
        <rFont val="Calibri"/>
        <family val="2"/>
      </rPr>
      <t xml:space="preserve"> AMA for each week based on the 14 week trend. The Trend Mean smooths out the weekly fluctuations in the AMA of the 14 week period to give an indication as to whether overall viewing during the period increased, decreased or stayed the same. </t>
    </r>
  </si>
  <si>
    <r>
      <rPr>
        <b/>
        <sz val="11"/>
        <color theme="1"/>
        <rFont val="Calibri"/>
        <family val="2"/>
      </rPr>
      <t xml:space="preserve">Upper Limits (CI UL) and Lower Limits (CI LL) of the 90% Confidence Interval (CI) - </t>
    </r>
    <r>
      <rPr>
        <sz val="11"/>
        <color theme="1"/>
        <rFont val="Calibri"/>
        <family val="2"/>
      </rPr>
      <t xml:space="preserve">The Trend Mean is an estimate, as such it contains a degree of uncertainty. The Confidence Interval is used to reflect the amount of uncertainty in the estimated Trend Mean. Approximately 90% of the time, the weekly AMA would be expected to fall somewhere between the Lower Limit and the Upper Limit of the Trend Mean. When the AMA for a particular week falls outside of the Confidence Interval it will be highlighted in red, which suggests the audience data for that week is out of trend and caution should be used. This does not suggest the audience data is incorrect, it simply means caution should be used when reviewing the data for that week. As recommended, using broader demographic groups and dayparts may help mitigate these fluctuations. </t>
    </r>
  </si>
  <si>
    <r>
      <rPr>
        <b/>
        <sz val="11"/>
        <color theme="1"/>
        <rFont val="Calibri"/>
        <family val="2"/>
      </rPr>
      <t>Upper Limits (CI UL) and Lower Limits (CI LL) of the 90% Confidence Interval (CI) -</t>
    </r>
    <r>
      <rPr>
        <sz val="11"/>
        <color theme="1"/>
        <rFont val="Calibri"/>
        <family val="2"/>
      </rPr>
      <t xml:space="preserve"> The Trend Mean is an estimate, as such it contains a degree of uncertainty. The Confidence Interval is used to reflect the amount of uncertainty in the estimated Trend Mean. Approximately 90% of the time, the weekly AMA would be expected to fall somewhere between the Lower Limit and the Upper Limit of the Trend Mean. When the AMA for a particular week falls outside of the Confidence Interval it will be highlighted in red, which suggests the audience data for that week is out of trend and caution should be used. This does not suggest the audience data is incorrect, it simply means caution should be used when reviewing the data for that week. As recommended, using broader demographic groups and dayparts may help mitigate these fluctuations. </t>
    </r>
  </si>
  <si>
    <r>
      <rPr>
        <b/>
        <sz val="11"/>
        <color theme="1"/>
        <rFont val="Calibri"/>
        <family val="2"/>
      </rPr>
      <t xml:space="preserve">Instructions: </t>
    </r>
    <r>
      <rPr>
        <sz val="11"/>
        <color theme="1"/>
        <rFont val="Calibri"/>
        <family val="2"/>
      </rPr>
      <t xml:space="preserve">This sheet is to be used if you are conducting analysis in a Broadcast Year with 53 weeks instead of 52 weeks. In your software, run the weekly AMA for the 14-week analysis period along with the tuned sample for the total 14-week period. Copy and paste the 14 weekly AMAs into the "Weekly AMA" column (if you have 13-weeks of data, please use the </t>
    </r>
    <r>
      <rPr>
        <i/>
        <sz val="11"/>
        <color theme="1"/>
        <rFont val="Calibri"/>
        <family val="2"/>
      </rPr>
      <t>13-week</t>
    </r>
    <r>
      <rPr>
        <sz val="11"/>
        <color theme="1"/>
        <rFont val="Calibri"/>
        <family val="2"/>
      </rPr>
      <t xml:space="preserve"> worksheet). Each "Group #" used for analysis should be labeld with the daypart and demographic used and the tuned sample for that group should be filled in after n=. The report will calculate the trend means and the 90% confidence intervals (CI) based on a regression of the data. The lower level (LL) and upper level (UL) of the confidence intervals will be displayed in their respective columns. Weekly AMAs that fall outside of the CIs will be highlighted in red and should be treated with caution as they are outside of the expected trend range.</t>
    </r>
  </si>
  <si>
    <r>
      <rPr>
        <b/>
        <sz val="11"/>
        <color theme="1"/>
        <rFont val="Calibri"/>
        <family val="2"/>
      </rPr>
      <t>Instructions:</t>
    </r>
    <r>
      <rPr>
        <sz val="11"/>
        <color theme="1"/>
        <rFont val="Calibri"/>
        <family val="2"/>
      </rPr>
      <t xml:space="preserve">
In your software, run the weekly AMA for the 13-week analysis period along with the tuned sample for the total 13-week period. Copy and paste the 13 weekly AMAs into the "Weekly AMA" column (if you have 14-weeks of data, please use the </t>
    </r>
    <r>
      <rPr>
        <i/>
        <sz val="11"/>
        <color theme="1"/>
        <rFont val="Calibri"/>
        <family val="2"/>
      </rPr>
      <t>14-week</t>
    </r>
    <r>
      <rPr>
        <sz val="11"/>
        <color theme="1"/>
        <rFont val="Calibri"/>
        <family val="2"/>
      </rPr>
      <t xml:space="preserve"> worksheet). Each "Group #" used for analysis should be labeld with the daypart and demographic used and the tuned sample for that group should be filled in after n=. The report will calculate the trend means and the 90% confidence intervals (CI) based on a regression of the data. The lower level (LL) and upper level (UL) of the confidence intervals will be displayed in their respective columns. Weekly AMAs that fall outside of the CIs will be highlighted in red and should be treated with caution as they are outside of the expected trend range.</t>
    </r>
  </si>
  <si>
    <t>The Station Trend template was developed as a tool to help Numeris clients understand meter data in the TV Meter Balance Regions for TV stations in the former diary markets. The report generated can help to identify whether fluctuations in weekly viewing data reflect normal and expected variation or extreme variations.  
A blank Station Trend template was created to enable you to run a report on your own stations for either a 13 week or 14 week analysis. This template together with instructions on how to generate and read the report have been provided in the subsequent tabs. An example of a populated Trend report is included.</t>
  </si>
  <si>
    <t>Mo-Su 6a-2a, A25-54, n= 68</t>
  </si>
  <si>
    <t>Mo-Su 7p-11p, A25-54, n= 43</t>
  </si>
  <si>
    <t>Mo-Fr 6p-7p, n= 19</t>
  </si>
  <si>
    <t>Sa-Su 6a-6p, n= 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</si>
</sst>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0_);_(* \(#,##0.0\);_(* &quot;-&quot;??_);_(@_)"/>
    <numFmt numFmtId="165" formatCode="0.0"/>
    <numFmt numFmtId="166" formatCode="_(* #,##0.0000_);_(* \(#,##0.0000\);_(* &quot;-&quot;??_);_(@_)"/>
  </numFmts>
  <fonts count="19">
    <font>
      <sz val="11"/>
      <color theme="1"/>
      <name val="Arial"/>
      <family val="2"/>
      <scheme val="minor"/>
    </font>
    <font>
      <sz val="11"/>
      <color theme="1"/>
      <name val="Arial"/>
      <family val="2"/>
      <scheme val="minor"/>
    </font>
    <font>
      <b/>
      <sz val="11"/>
      <color theme="0"/>
      <name val="Arial"/>
      <family val="2"/>
      <scheme val="minor"/>
    </font>
    <font>
      <b/>
      <vertAlign val="subscript"/>
      <sz val="11"/>
      <color theme="0"/>
      <name val="Arial"/>
      <family val="2"/>
      <scheme val="minor"/>
    </font>
    <font>
      <b/>
      <vertAlign val="superscript"/>
      <sz val="11"/>
      <color theme="0"/>
      <name val="Arial"/>
      <family val="2"/>
      <scheme val="minor"/>
    </font>
    <font>
      <b/>
      <sz val="16"/>
      <color theme="1"/>
      <name val="Arial"/>
      <family val="2"/>
      <scheme val="minor"/>
    </font>
    <font>
      <b/>
      <sz val="14"/>
      <color theme="1"/>
      <name val="Arial"/>
      <family val="2"/>
      <scheme val="minor"/>
    </font>
    <font>
      <sz val="11"/>
      <color theme="1" tint="0.249977111117893"/>
      <name val="Arial"/>
      <family val="2"/>
      <scheme val="minor"/>
    </font>
    <font>
      <sz val="11"/>
      <color theme="4"/>
      <name val="Arial"/>
      <family val="2"/>
      <scheme val="minor"/>
    </font>
    <font>
      <vertAlign val="superscript"/>
      <sz val="11"/>
      <color theme="4"/>
      <name val="Arial"/>
      <family val="2"/>
      <scheme val="minor"/>
    </font>
    <font>
      <sz val="11"/>
      <color theme="0"/>
      <name val="Arial"/>
      <family val="2"/>
      <scheme val="minor"/>
    </font>
    <font>
      <sz val="11"/>
      <color theme="1"/>
      <name val="Calibri"/>
      <family val="2"/>
    </font>
    <font>
      <b/>
      <sz val="11"/>
      <color theme="1"/>
      <name val="Calibri"/>
      <family val="2"/>
    </font>
    <font>
      <b/>
      <sz val="16"/>
      <name val="Calibri"/>
      <family val="2"/>
    </font>
    <font>
      <sz val="11"/>
      <name val="Arial"/>
      <family val="2"/>
      <scheme val="minor"/>
    </font>
    <font>
      <sz val="16"/>
      <name val="Calibri"/>
      <family val="2"/>
    </font>
    <font>
      <u/>
      <sz val="11"/>
      <color theme="1"/>
      <name val="Calibri"/>
      <family val="2"/>
    </font>
    <font>
      <i/>
      <sz val="11"/>
      <color theme="1"/>
      <name val="Calibri"/>
      <family val="2"/>
    </font>
    <font>
      <sz val="14"/>
      <color theme="4" tint="-0.499984740745262"/>
      <name val="Spartan"/>
    </font>
  </fonts>
  <fills count="7">
    <fill>
      <patternFill patternType="none"/>
    </fill>
    <fill>
      <patternFill patternType="gray125"/>
    </fill>
    <fill>
      <patternFill patternType="solid">
        <fgColor theme="4"/>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8"/>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85">
    <xf numFmtId="0" fontId="0" fillId="0" borderId="0" xfId="0"/>
    <xf numFmtId="165" fontId="0" fillId="0" borderId="10" xfId="1" applyNumberFormat="1" applyFont="1" applyBorder="1" applyAlignment="1" applyProtection="1">
      <alignment horizontal="right"/>
      <protection locked="0"/>
    </xf>
    <xf numFmtId="165" fontId="0" fillId="0" borderId="5" xfId="1" applyNumberFormat="1" applyFont="1" applyBorder="1" applyAlignment="1" applyProtection="1">
      <alignment horizontal="right"/>
      <protection locked="0"/>
    </xf>
    <xf numFmtId="165" fontId="0" fillId="0" borderId="7" xfId="1" applyNumberFormat="1" applyFont="1" applyBorder="1" applyAlignment="1" applyProtection="1">
      <alignment horizontal="right"/>
      <protection locked="0"/>
    </xf>
    <xf numFmtId="164" fontId="0" fillId="0" borderId="0" xfId="1" applyNumberFormat="1" applyFont="1" applyAlignment="1" applyProtection="1">
      <alignment horizontal="right"/>
      <protection hidden="1"/>
    </xf>
    <xf numFmtId="0" fontId="0" fillId="0" borderId="0" xfId="0" applyProtection="1">
      <protection hidden="1"/>
    </xf>
    <xf numFmtId="0" fontId="2" fillId="2" borderId="13" xfId="0" applyFont="1" applyFill="1" applyBorder="1"/>
    <xf numFmtId="0" fontId="2" fillId="2" borderId="14" xfId="0" applyFont="1" applyFill="1" applyBorder="1"/>
    <xf numFmtId="17" fontId="2" fillId="2" borderId="15" xfId="0" applyNumberFormat="1" applyFont="1" applyFill="1" applyBorder="1"/>
    <xf numFmtId="17" fontId="2" fillId="2" borderId="16" xfId="0" applyNumberFormat="1" applyFont="1" applyFill="1" applyBorder="1"/>
    <xf numFmtId="17" fontId="2" fillId="2" borderId="14" xfId="0" applyNumberFormat="1" applyFont="1" applyFill="1" applyBorder="1"/>
    <xf numFmtId="165" fontId="7" fillId="3" borderId="11" xfId="1" applyNumberFormat="1" applyFont="1" applyFill="1" applyBorder="1" applyAlignment="1" applyProtection="1">
      <alignment horizontal="right"/>
      <protection hidden="1"/>
    </xf>
    <xf numFmtId="165" fontId="7" fillId="3" borderId="1" xfId="1" applyNumberFormat="1" applyFont="1" applyFill="1" applyBorder="1" applyAlignment="1" applyProtection="1">
      <alignment horizontal="right"/>
      <protection hidden="1"/>
    </xf>
    <xf numFmtId="165" fontId="7" fillId="3" borderId="8" xfId="1" applyNumberFormat="1" applyFont="1" applyFill="1" applyBorder="1" applyAlignment="1" applyProtection="1">
      <alignment horizontal="right"/>
      <protection hidden="1"/>
    </xf>
    <xf numFmtId="165" fontId="7" fillId="4" borderId="11" xfId="1" applyNumberFormat="1" applyFont="1" applyFill="1" applyBorder="1" applyAlignment="1" applyProtection="1">
      <alignment horizontal="right"/>
      <protection hidden="1"/>
    </xf>
    <xf numFmtId="165" fontId="7" fillId="4" borderId="1" xfId="1" applyNumberFormat="1" applyFont="1" applyFill="1" applyBorder="1" applyAlignment="1" applyProtection="1">
      <alignment horizontal="right"/>
      <protection hidden="1"/>
    </xf>
    <xf numFmtId="165" fontId="7" fillId="4" borderId="8" xfId="1" applyNumberFormat="1" applyFont="1" applyFill="1" applyBorder="1" applyAlignment="1" applyProtection="1">
      <alignment horizontal="right"/>
      <protection hidden="1"/>
    </xf>
    <xf numFmtId="165" fontId="7" fillId="3" borderId="12" xfId="1" applyNumberFormat="1" applyFont="1" applyFill="1" applyBorder="1" applyAlignment="1" applyProtection="1">
      <alignment horizontal="right"/>
      <protection hidden="1"/>
    </xf>
    <xf numFmtId="165" fontId="7" fillId="3" borderId="6" xfId="1" applyNumberFormat="1" applyFont="1" applyFill="1" applyBorder="1" applyAlignment="1" applyProtection="1">
      <alignment horizontal="right"/>
      <protection hidden="1"/>
    </xf>
    <xf numFmtId="165" fontId="7" fillId="3" borderId="9" xfId="1" applyNumberFormat="1" applyFont="1" applyFill="1" applyBorder="1" applyAlignment="1" applyProtection="1">
      <alignment horizontal="right"/>
      <protection hidden="1"/>
    </xf>
    <xf numFmtId="164" fontId="8" fillId="0" borderId="0" xfId="1" applyNumberFormat="1" applyFont="1" applyAlignment="1" applyProtection="1">
      <alignment horizontal="right"/>
      <protection hidden="1"/>
    </xf>
    <xf numFmtId="164" fontId="7" fillId="5" borderId="25" xfId="1" applyNumberFormat="1" applyFont="1" applyFill="1" applyBorder="1" applyAlignment="1" applyProtection="1">
      <alignment horizontal="right"/>
      <protection hidden="1"/>
    </xf>
    <xf numFmtId="166" fontId="7" fillId="5" borderId="26" xfId="1" applyNumberFormat="1" applyFont="1" applyFill="1" applyBorder="1" applyAlignment="1" applyProtection="1">
      <alignment horizontal="right"/>
      <protection hidden="1"/>
    </xf>
    <xf numFmtId="164" fontId="7" fillId="5" borderId="26" xfId="1" applyNumberFormat="1" applyFont="1" applyFill="1" applyBorder="1" applyAlignment="1" applyProtection="1">
      <alignment horizontal="right"/>
      <protection hidden="1"/>
    </xf>
    <xf numFmtId="164" fontId="7" fillId="5" borderId="27" xfId="1" applyNumberFormat="1" applyFont="1" applyFill="1" applyBorder="1" applyAlignment="1" applyProtection="1">
      <alignment horizontal="right"/>
      <protection hidden="1"/>
    </xf>
    <xf numFmtId="17" fontId="2" fillId="2" borderId="13" xfId="0" applyNumberFormat="1" applyFont="1" applyFill="1" applyBorder="1" applyProtection="1">
      <protection hidden="1"/>
    </xf>
    <xf numFmtId="17" fontId="2" fillId="2" borderId="16" xfId="0" applyNumberFormat="1" applyFont="1" applyFill="1" applyBorder="1" applyProtection="1">
      <protection hidden="1"/>
    </xf>
    <xf numFmtId="17" fontId="2" fillId="2" borderId="14" xfId="0" applyNumberFormat="1" applyFont="1" applyFill="1" applyBorder="1" applyProtection="1">
      <protection hidden="1"/>
    </xf>
    <xf numFmtId="164" fontId="7" fillId="5" borderId="1" xfId="1" applyNumberFormat="1" applyFont="1" applyFill="1" applyBorder="1" applyAlignment="1" applyProtection="1">
      <alignment horizontal="right"/>
      <protection hidden="1"/>
    </xf>
    <xf numFmtId="165" fontId="7" fillId="5" borderId="18" xfId="1" applyNumberFormat="1" applyFont="1" applyFill="1" applyBorder="1" applyAlignment="1" applyProtection="1">
      <alignment horizontal="right"/>
      <protection hidden="1"/>
    </xf>
    <xf numFmtId="165" fontId="7" fillId="5" borderId="11" xfId="1" applyNumberFormat="1" applyFont="1" applyFill="1" applyBorder="1" applyAlignment="1" applyProtection="1">
      <alignment horizontal="right"/>
      <protection hidden="1"/>
    </xf>
    <xf numFmtId="165" fontId="7" fillId="5" borderId="21" xfId="1" applyNumberFormat="1" applyFont="1" applyFill="1" applyBorder="1" applyAlignment="1" applyProtection="1">
      <alignment horizontal="right"/>
      <protection hidden="1"/>
    </xf>
    <xf numFmtId="165" fontId="7" fillId="5" borderId="19" xfId="1" applyNumberFormat="1" applyFont="1" applyFill="1" applyBorder="1" applyAlignment="1" applyProtection="1">
      <alignment horizontal="right"/>
      <protection hidden="1"/>
    </xf>
    <xf numFmtId="165" fontId="7" fillId="5" borderId="1" xfId="1" applyNumberFormat="1" applyFont="1" applyFill="1" applyBorder="1" applyAlignment="1" applyProtection="1">
      <alignment horizontal="right"/>
      <protection hidden="1"/>
    </xf>
    <xf numFmtId="165" fontId="7" fillId="5" borderId="22" xfId="1" applyNumberFormat="1" applyFont="1" applyFill="1" applyBorder="1" applyAlignment="1" applyProtection="1">
      <alignment horizontal="right"/>
      <protection hidden="1"/>
    </xf>
    <xf numFmtId="165" fontId="7" fillId="5" borderId="17" xfId="1" applyNumberFormat="1" applyFont="1" applyFill="1" applyBorder="1" applyAlignment="1" applyProtection="1">
      <alignment horizontal="right"/>
      <protection hidden="1"/>
    </xf>
    <xf numFmtId="165" fontId="7" fillId="5" borderId="8" xfId="1" applyNumberFormat="1" applyFont="1" applyFill="1" applyBorder="1" applyAlignment="1" applyProtection="1">
      <alignment horizontal="right"/>
      <protection hidden="1"/>
    </xf>
    <xf numFmtId="165" fontId="7" fillId="5" borderId="20" xfId="1" applyNumberFormat="1" applyFont="1" applyFill="1" applyBorder="1" applyAlignment="1" applyProtection="1">
      <alignment horizontal="right"/>
      <protection hidden="1"/>
    </xf>
    <xf numFmtId="164" fontId="7" fillId="5" borderId="11" xfId="1" applyNumberFormat="1" applyFont="1" applyFill="1" applyBorder="1" applyAlignment="1" applyProtection="1">
      <alignment horizontal="right"/>
      <protection hidden="1"/>
    </xf>
    <xf numFmtId="165" fontId="7" fillId="5" borderId="7" xfId="1" applyNumberFormat="1" applyFont="1" applyFill="1" applyBorder="1" applyAlignment="1" applyProtection="1">
      <alignment horizontal="right"/>
      <protection hidden="1"/>
    </xf>
    <xf numFmtId="0" fontId="7" fillId="5" borderId="29" xfId="0" applyFont="1" applyFill="1" applyBorder="1" applyProtection="1">
      <protection hidden="1"/>
    </xf>
    <xf numFmtId="0" fontId="7" fillId="5" borderId="30" xfId="0" applyFont="1" applyFill="1" applyBorder="1" applyProtection="1">
      <protection hidden="1"/>
    </xf>
    <xf numFmtId="0" fontId="7" fillId="5" borderId="2" xfId="0" applyFont="1" applyFill="1" applyBorder="1" applyProtection="1">
      <protection hidden="1"/>
    </xf>
    <xf numFmtId="0" fontId="7" fillId="5" borderId="4" xfId="0" applyFont="1" applyFill="1" applyBorder="1" applyProtection="1">
      <protection hidden="1"/>
    </xf>
    <xf numFmtId="0" fontId="7" fillId="5" borderId="5" xfId="0" applyFont="1" applyFill="1" applyBorder="1" applyProtection="1">
      <protection hidden="1"/>
    </xf>
    <xf numFmtId="0" fontId="7" fillId="5" borderId="6" xfId="0" applyFont="1" applyFill="1" applyBorder="1" applyProtection="1">
      <protection hidden="1"/>
    </xf>
    <xf numFmtId="0" fontId="7" fillId="5" borderId="7" xfId="0" applyFont="1" applyFill="1" applyBorder="1" applyProtection="1">
      <protection hidden="1"/>
    </xf>
    <xf numFmtId="0" fontId="7" fillId="5" borderId="9" xfId="0" applyFont="1" applyFill="1" applyBorder="1" applyProtection="1">
      <protection hidden="1"/>
    </xf>
    <xf numFmtId="164" fontId="8" fillId="0" borderId="0" xfId="1" quotePrefix="1" applyNumberFormat="1" applyFont="1" applyAlignment="1" applyProtection="1">
      <protection hidden="1"/>
    </xf>
    <xf numFmtId="165" fontId="7" fillId="5" borderId="28" xfId="1" applyNumberFormat="1" applyFont="1" applyFill="1" applyBorder="1" applyAlignment="1" applyProtection="1">
      <alignment horizontal="right"/>
      <protection hidden="1"/>
    </xf>
    <xf numFmtId="0" fontId="11" fillId="0" borderId="0" xfId="0" applyFont="1"/>
    <xf numFmtId="0" fontId="13" fillId="0" borderId="0" xfId="0" applyFont="1" applyAlignment="1">
      <alignment vertical="center"/>
    </xf>
    <xf numFmtId="0" fontId="14" fillId="0" borderId="0" xfId="0" applyFont="1"/>
    <xf numFmtId="0" fontId="11" fillId="0" borderId="0" xfId="0" applyFont="1" applyAlignment="1">
      <alignment horizontal="left" vertical="center"/>
    </xf>
    <xf numFmtId="0" fontId="11" fillId="0" borderId="0" xfId="0" applyFont="1" applyAlignment="1">
      <alignment horizontal="left" vertical="center" wrapText="1"/>
    </xf>
    <xf numFmtId="0" fontId="10" fillId="0" borderId="0" xfId="0" applyFont="1"/>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7" xfId="0" applyFont="1" applyFill="1" applyBorder="1" applyAlignment="1">
      <alignment horizontal="center" vertical="center" wrapText="1"/>
    </xf>
    <xf numFmtId="17" fontId="2" fillId="2" borderId="8" xfId="0" applyNumberFormat="1" applyFont="1" applyFill="1" applyBorder="1" applyAlignment="1">
      <alignment vertical="center"/>
    </xf>
    <xf numFmtId="17" fontId="2" fillId="2" borderId="20" xfId="0" applyNumberFormat="1" applyFont="1" applyFill="1" applyBorder="1" applyAlignment="1">
      <alignment vertical="center"/>
    </xf>
    <xf numFmtId="0" fontId="2" fillId="6" borderId="7" xfId="0" applyFont="1" applyFill="1" applyBorder="1" applyAlignment="1">
      <alignment vertical="center"/>
    </xf>
    <xf numFmtId="0" fontId="2" fillId="6" borderId="9" xfId="0" applyFont="1" applyFill="1" applyBorder="1" applyAlignment="1">
      <alignment vertical="center"/>
    </xf>
    <xf numFmtId="0" fontId="18" fillId="0" borderId="0" xfId="0" applyFont="1" applyFill="1" applyBorder="1" applyAlignment="1">
      <alignment vertical="center" wrapText="1"/>
    </xf>
    <xf numFmtId="0" fontId="0" fillId="0" borderId="0" xfId="0" applyFill="1" applyBorder="1"/>
    <xf numFmtId="0" fontId="15" fillId="0" borderId="0" xfId="0" applyFont="1" applyAlignment="1">
      <alignment vertical="center" wrapText="1"/>
    </xf>
    <xf numFmtId="0" fontId="11" fillId="0" borderId="0" xfId="0" applyFont="1" applyAlignment="1">
      <alignment horizontal="left" vertical="center" wrapText="1"/>
    </xf>
    <xf numFmtId="0" fontId="18" fillId="0" borderId="0" xfId="0" applyFont="1" applyFill="1" applyBorder="1" applyAlignment="1">
      <alignment vertical="center"/>
    </xf>
    <xf numFmtId="0" fontId="13" fillId="0" borderId="0" xfId="0" applyFont="1" applyAlignment="1">
      <alignment horizontal="center" vertical="center"/>
    </xf>
    <xf numFmtId="0" fontId="18" fillId="0" borderId="0" xfId="0" applyFont="1" applyFill="1" applyBorder="1" applyAlignment="1">
      <alignment horizontal="left" vertical="center" wrapText="1"/>
    </xf>
    <xf numFmtId="164" fontId="8" fillId="0" borderId="0" xfId="1" quotePrefix="1" applyNumberFormat="1" applyFont="1" applyAlignment="1" applyProtection="1">
      <alignment horizontal="center"/>
      <protection hidden="1"/>
    </xf>
    <xf numFmtId="0" fontId="5" fillId="0" borderId="0" xfId="0" applyFont="1" applyAlignment="1">
      <alignment horizontal="center"/>
    </xf>
    <xf numFmtId="0" fontId="6" fillId="0" borderId="0" xfId="0" applyFont="1" applyAlignment="1">
      <alignment horizontal="center"/>
    </xf>
    <xf numFmtId="0" fontId="11" fillId="0" borderId="0" xfId="0" applyFont="1" applyAlignment="1">
      <alignment horizontal="left" vertical="top" wrapText="1"/>
    </xf>
    <xf numFmtId="0" fontId="11" fillId="0" borderId="0" xfId="0" applyFont="1" applyAlignment="1">
      <alignment horizontal="left" vertical="top"/>
    </xf>
    <xf numFmtId="0" fontId="2" fillId="2" borderId="13" xfId="0" applyFont="1" applyFill="1" applyBorder="1" applyAlignment="1" applyProtection="1">
      <alignment horizontal="center"/>
      <protection locked="0"/>
    </xf>
    <xf numFmtId="0" fontId="2" fillId="2" borderId="23" xfId="0" applyFont="1" applyFill="1" applyBorder="1" applyAlignment="1" applyProtection="1">
      <alignment horizontal="center"/>
      <protection locked="0"/>
    </xf>
    <xf numFmtId="0" fontId="2" fillId="2" borderId="24" xfId="0" applyFont="1" applyFill="1" applyBorder="1" applyAlignment="1" applyProtection="1">
      <alignment horizontal="center"/>
      <protection locked="0"/>
    </xf>
    <xf numFmtId="0" fontId="2" fillId="6" borderId="13" xfId="0" applyFont="1" applyFill="1" applyBorder="1" applyAlignment="1">
      <alignment horizontal="center"/>
    </xf>
    <xf numFmtId="0" fontId="2" fillId="6" borderId="24" xfId="0" applyFont="1" applyFill="1" applyBorder="1" applyAlignment="1">
      <alignment horizontal="center"/>
    </xf>
    <xf numFmtId="0" fontId="11" fillId="0" borderId="0" xfId="0" applyFont="1" applyAlignment="1">
      <alignment horizontal="left" vertical="center" wrapText="1"/>
    </xf>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4" xfId="0" applyFont="1" applyFill="1" applyBorder="1" applyAlignment="1" applyProtection="1">
      <alignment horizontal="center"/>
      <protection locked="0"/>
    </xf>
  </cellXfs>
  <cellStyles count="2">
    <cellStyle name="Comma" xfId="1" builtinId="3"/>
    <cellStyle name="Normal" xfId="0" builtinId="0"/>
  </cellStyles>
  <dxfs count="12">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s>
  <tableStyles count="0" defaultTableStyle="TableStyleMedium2" defaultPivotStyle="PivotStyleLight16"/>
  <colors>
    <mruColors>
      <color rgb="FF9FAA00"/>
      <color rgb="FF0170B2"/>
      <color rgb="FFC8DB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60960</xdr:colOff>
      <xdr:row>1</xdr:row>
      <xdr:rowOff>106680</xdr:rowOff>
    </xdr:from>
    <xdr:to>
      <xdr:col>10</xdr:col>
      <xdr:colOff>624840</xdr:colOff>
      <xdr:row>3</xdr:row>
      <xdr:rowOff>99060</xdr:rowOff>
    </xdr:to>
    <xdr:sp macro="" textlink="">
      <xdr:nvSpPr>
        <xdr:cNvPr id="2" name="Rounded Rectangle 1"/>
        <xdr:cNvSpPr/>
      </xdr:nvSpPr>
      <xdr:spPr>
        <a:xfrm>
          <a:off x="60960" y="381000"/>
          <a:ext cx="7147560" cy="434340"/>
        </a:xfrm>
        <a:prstGeom prst="roundRect">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594360</xdr:colOff>
      <xdr:row>1</xdr:row>
      <xdr:rowOff>129540</xdr:rowOff>
    </xdr:from>
    <xdr:to>
      <xdr:col>8</xdr:col>
      <xdr:colOff>76200</xdr:colOff>
      <xdr:row>3</xdr:row>
      <xdr:rowOff>60960</xdr:rowOff>
    </xdr:to>
    <xdr:sp macro="" textlink="">
      <xdr:nvSpPr>
        <xdr:cNvPr id="3" name="TextBox 2"/>
        <xdr:cNvSpPr txBox="1"/>
      </xdr:nvSpPr>
      <xdr:spPr>
        <a:xfrm>
          <a:off x="1935480" y="304800"/>
          <a:ext cx="3505200" cy="281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chemeClr val="accent1">
                  <a:lumMod val="50000"/>
                </a:schemeClr>
              </a:solidFill>
              <a:latin typeface="Georgia" panose="02040502050405020303" pitchFamily="18" charset="0"/>
              <a:cs typeface="Calibri" panose="020F0502020204030204" pitchFamily="34" charset="0"/>
            </a:rPr>
            <a:t>Station Trend Template </a:t>
          </a:r>
        </a:p>
      </xdr:txBody>
    </xdr:sp>
    <xdr:clientData/>
  </xdr:twoCellAnchor>
  <xdr:twoCellAnchor editAs="oneCell">
    <xdr:from>
      <xdr:col>9</xdr:col>
      <xdr:colOff>160020</xdr:colOff>
      <xdr:row>24</xdr:row>
      <xdr:rowOff>22860</xdr:rowOff>
    </xdr:from>
    <xdr:to>
      <xdr:col>10</xdr:col>
      <xdr:colOff>574040</xdr:colOff>
      <xdr:row>25</xdr:row>
      <xdr:rowOff>93980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73140" y="4472940"/>
          <a:ext cx="1084580" cy="2463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304800</xdr:colOff>
      <xdr:row>41</xdr:row>
      <xdr:rowOff>38100</xdr:rowOff>
    </xdr:from>
    <xdr:to>
      <xdr:col>25</xdr:col>
      <xdr:colOff>674485</xdr:colOff>
      <xdr:row>42</xdr:row>
      <xdr:rowOff>98829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98580" y="6621780"/>
          <a:ext cx="1084580" cy="246380"/>
        </a:xfrm>
        <a:prstGeom prst="rect">
          <a:avLst/>
        </a:prstGeom>
      </xdr:spPr>
    </xdr:pic>
    <xdr:clientData/>
  </xdr:twoCellAnchor>
  <xdr:twoCellAnchor>
    <xdr:from>
      <xdr:col>0</xdr:col>
      <xdr:colOff>60960</xdr:colOff>
      <xdr:row>0</xdr:row>
      <xdr:rowOff>60960</xdr:rowOff>
    </xdr:from>
    <xdr:to>
      <xdr:col>25</xdr:col>
      <xdr:colOff>548640</xdr:colOff>
      <xdr:row>1</xdr:row>
      <xdr:rowOff>152400</xdr:rowOff>
    </xdr:to>
    <xdr:sp macro="" textlink="">
      <xdr:nvSpPr>
        <xdr:cNvPr id="3" name="Rounded Rectangle 2"/>
        <xdr:cNvSpPr/>
      </xdr:nvSpPr>
      <xdr:spPr>
        <a:xfrm>
          <a:off x="60960" y="60960"/>
          <a:ext cx="12412980" cy="358140"/>
        </a:xfrm>
        <a:prstGeom prst="roundRect">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552180</xdr:colOff>
      <xdr:row>0</xdr:row>
      <xdr:rowOff>68580</xdr:rowOff>
    </xdr:from>
    <xdr:to>
      <xdr:col>22</xdr:col>
      <xdr:colOff>446540</xdr:colOff>
      <xdr:row>1</xdr:row>
      <xdr:rowOff>137160</xdr:rowOff>
    </xdr:to>
    <xdr:sp macro="" textlink="">
      <xdr:nvSpPr>
        <xdr:cNvPr id="4" name="TextBox 3"/>
        <xdr:cNvSpPr txBox="1"/>
      </xdr:nvSpPr>
      <xdr:spPr>
        <a:xfrm>
          <a:off x="2967720" y="68580"/>
          <a:ext cx="7209560" cy="335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chemeClr val="accent1">
                  <a:lumMod val="50000"/>
                </a:schemeClr>
              </a:solidFill>
              <a:latin typeface="Georgia" panose="02040502050405020303" pitchFamily="18" charset="0"/>
              <a:cs typeface="Calibri" panose="020F0502020204030204" pitchFamily="34" charset="0"/>
            </a:rPr>
            <a:t>13 Week - TV Station Trend Example</a:t>
          </a:r>
        </a:p>
      </xdr:txBody>
    </xdr:sp>
    <xdr:clientData/>
  </xdr:twoCellAnchor>
  <xdr:twoCellAnchor>
    <xdr:from>
      <xdr:col>3</xdr:col>
      <xdr:colOff>586014</xdr:colOff>
      <xdr:row>1</xdr:row>
      <xdr:rowOff>39914</xdr:rowOff>
    </xdr:from>
    <xdr:to>
      <xdr:col>22</xdr:col>
      <xdr:colOff>205014</xdr:colOff>
      <xdr:row>5</xdr:row>
      <xdr:rowOff>23585</xdr:rowOff>
    </xdr:to>
    <xdr:sp macro="" textlink="">
      <xdr:nvSpPr>
        <xdr:cNvPr id="8" name="TextBox 7"/>
        <xdr:cNvSpPr txBox="1"/>
      </xdr:nvSpPr>
      <xdr:spPr>
        <a:xfrm>
          <a:off x="3001554" y="306614"/>
          <a:ext cx="6934200" cy="753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4400" b="1">
              <a:solidFill>
                <a:schemeClr val="tx2">
                  <a:lumMod val="20000"/>
                  <a:lumOff val="80000"/>
                </a:schemeClr>
              </a:solidFill>
            </a:rPr>
            <a:t>REPORT</a:t>
          </a:r>
          <a:r>
            <a:rPr lang="en-US" sz="4400" b="1" baseline="0">
              <a:solidFill>
                <a:schemeClr val="tx2">
                  <a:lumMod val="20000"/>
                  <a:lumOff val="80000"/>
                </a:schemeClr>
              </a:solidFill>
            </a:rPr>
            <a:t> EXAMPLE</a:t>
          </a:r>
          <a:endParaRPr lang="en-US" sz="4400" b="1">
            <a:solidFill>
              <a:schemeClr val="tx2">
                <a:lumMod val="20000"/>
                <a:lumOff val="80000"/>
              </a:schemeClr>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24</xdr:col>
      <xdr:colOff>304800</xdr:colOff>
      <xdr:row>41</xdr:row>
      <xdr:rowOff>38100</xdr:rowOff>
    </xdr:from>
    <xdr:to>
      <xdr:col>25</xdr:col>
      <xdr:colOff>657860</xdr:colOff>
      <xdr:row>42</xdr:row>
      <xdr:rowOff>101600</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98580" y="6858000"/>
          <a:ext cx="1084580" cy="246380"/>
        </a:xfrm>
        <a:prstGeom prst="rect">
          <a:avLst/>
        </a:prstGeom>
      </xdr:spPr>
    </xdr:pic>
    <xdr:clientData/>
  </xdr:twoCellAnchor>
  <xdr:twoCellAnchor>
    <xdr:from>
      <xdr:col>0</xdr:col>
      <xdr:colOff>60960</xdr:colOff>
      <xdr:row>0</xdr:row>
      <xdr:rowOff>60960</xdr:rowOff>
    </xdr:from>
    <xdr:to>
      <xdr:col>25</xdr:col>
      <xdr:colOff>548640</xdr:colOff>
      <xdr:row>1</xdr:row>
      <xdr:rowOff>152400</xdr:rowOff>
    </xdr:to>
    <xdr:sp macro="" textlink="">
      <xdr:nvSpPr>
        <xdr:cNvPr id="10" name="Rounded Rectangle 9"/>
        <xdr:cNvSpPr/>
      </xdr:nvSpPr>
      <xdr:spPr>
        <a:xfrm>
          <a:off x="60960" y="60960"/>
          <a:ext cx="12412980" cy="358140"/>
        </a:xfrm>
        <a:prstGeom prst="roundRect">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552180</xdr:colOff>
      <xdr:row>0</xdr:row>
      <xdr:rowOff>68580</xdr:rowOff>
    </xdr:from>
    <xdr:to>
      <xdr:col>22</xdr:col>
      <xdr:colOff>446540</xdr:colOff>
      <xdr:row>1</xdr:row>
      <xdr:rowOff>137160</xdr:rowOff>
    </xdr:to>
    <xdr:sp macro="" textlink="">
      <xdr:nvSpPr>
        <xdr:cNvPr id="11" name="TextBox 10"/>
        <xdr:cNvSpPr txBox="1"/>
      </xdr:nvSpPr>
      <xdr:spPr>
        <a:xfrm>
          <a:off x="2967720" y="68580"/>
          <a:ext cx="7209560" cy="335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chemeClr val="accent1">
                  <a:lumMod val="50000"/>
                </a:schemeClr>
              </a:solidFill>
              <a:latin typeface="Georgia" panose="02040502050405020303" pitchFamily="18" charset="0"/>
              <a:cs typeface="Calibri" panose="020F0502020204030204" pitchFamily="34" charset="0"/>
            </a:rPr>
            <a:t>13 Week - TV Station Trend Template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24</xdr:col>
      <xdr:colOff>281940</xdr:colOff>
      <xdr:row>41</xdr:row>
      <xdr:rowOff>22860</xdr:rowOff>
    </xdr:from>
    <xdr:to>
      <xdr:col>25</xdr:col>
      <xdr:colOff>635000</xdr:colOff>
      <xdr:row>42</xdr:row>
      <xdr:rowOff>93980</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75720" y="6842760"/>
          <a:ext cx="1084580" cy="246380"/>
        </a:xfrm>
        <a:prstGeom prst="rect">
          <a:avLst/>
        </a:prstGeom>
      </xdr:spPr>
    </xdr:pic>
    <xdr:clientData/>
  </xdr:twoCellAnchor>
  <xdr:twoCellAnchor>
    <xdr:from>
      <xdr:col>0</xdr:col>
      <xdr:colOff>60960</xdr:colOff>
      <xdr:row>0</xdr:row>
      <xdr:rowOff>76200</xdr:rowOff>
    </xdr:from>
    <xdr:to>
      <xdr:col>25</xdr:col>
      <xdr:colOff>548640</xdr:colOff>
      <xdr:row>1</xdr:row>
      <xdr:rowOff>167640</xdr:rowOff>
    </xdr:to>
    <xdr:sp macro="" textlink="">
      <xdr:nvSpPr>
        <xdr:cNvPr id="6" name="Rounded Rectangle 5"/>
        <xdr:cNvSpPr/>
      </xdr:nvSpPr>
      <xdr:spPr>
        <a:xfrm>
          <a:off x="60960" y="76200"/>
          <a:ext cx="12412980" cy="358140"/>
        </a:xfrm>
        <a:prstGeom prst="roundRect">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552180</xdr:colOff>
      <xdr:row>0</xdr:row>
      <xdr:rowOff>83820</xdr:rowOff>
    </xdr:from>
    <xdr:to>
      <xdr:col>22</xdr:col>
      <xdr:colOff>446540</xdr:colOff>
      <xdr:row>1</xdr:row>
      <xdr:rowOff>152400</xdr:rowOff>
    </xdr:to>
    <xdr:sp macro="" textlink="">
      <xdr:nvSpPr>
        <xdr:cNvPr id="7" name="TextBox 6"/>
        <xdr:cNvSpPr txBox="1"/>
      </xdr:nvSpPr>
      <xdr:spPr>
        <a:xfrm>
          <a:off x="2967720" y="83820"/>
          <a:ext cx="7209560" cy="335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chemeClr val="accent1">
                  <a:lumMod val="50000"/>
                </a:schemeClr>
              </a:solidFill>
              <a:latin typeface="Georgia" panose="02040502050405020303" pitchFamily="18" charset="0"/>
              <a:cs typeface="Calibri" panose="020F0502020204030204" pitchFamily="34" charset="0"/>
            </a:rPr>
            <a:t>14 Week - TV Station Trend Template </a:t>
          </a:r>
        </a:p>
      </xdr:txBody>
    </xdr:sp>
    <xdr:clientData/>
  </xdr:twoCellAnchor>
</xdr:wsDr>
</file>

<file path=xl/theme/theme1.xml><?xml version="1.0" encoding="utf-8"?>
<a:theme xmlns:a="http://schemas.openxmlformats.org/drawingml/2006/main" name="Office Numeris Theme">
  <a:themeElements>
    <a:clrScheme name="Numeris Colours 1">
      <a:dk1>
        <a:sysClr val="windowText" lastClr="000000"/>
      </a:dk1>
      <a:lt1>
        <a:srgbClr val="FFFFFF"/>
      </a:lt1>
      <a:dk2>
        <a:srgbClr val="3C3C3C"/>
      </a:dk2>
      <a:lt2>
        <a:srgbClr val="EEECE1"/>
      </a:lt2>
      <a:accent1>
        <a:srgbClr val="109AD6"/>
      </a:accent1>
      <a:accent2>
        <a:srgbClr val="75CDF5"/>
      </a:accent2>
      <a:accent3>
        <a:srgbClr val="62A744"/>
      </a:accent3>
      <a:accent4>
        <a:srgbClr val="8ECE74"/>
      </a:accent4>
      <a:accent5>
        <a:srgbClr val="1B3668"/>
      </a:accent5>
      <a:accent6>
        <a:srgbClr val="4A4F74"/>
      </a:accent6>
      <a:hlink>
        <a:srgbClr val="6D6D8D"/>
      </a:hlink>
      <a:folHlink>
        <a:srgbClr val="A5A6A5"/>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Numeris Theme" id="{101C7538-5998-4A4E-A3E8-9543FD92FED6}" vid="{F1BBF331-6880-4425-822C-75EC86CAFED0}"/>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ColWidth="0" defaultRowHeight="13.8" zeroHeight="1"/>
  <cols>
    <col min="1" max="1" width="7.19921875" customWidth="1"/>
    <col min="2" max="11" width="8.796875" customWidth="1"/>
    <col min="12" max="12" width="0" hidden="1" customWidth="1"/>
    <col min="13" max="16384" width="8.796875" hidden="1"/>
  </cols>
  <sheetData>
    <row r="1" spans="1:12" ht="21.6" customHeight="1"/>
    <row r="2" spans="1:12"/>
    <row r="3" spans="1:12" ht="21">
      <c r="B3" s="69"/>
      <c r="C3" s="69"/>
      <c r="D3" s="69"/>
      <c r="E3" s="69"/>
      <c r="F3" s="69"/>
      <c r="G3" s="69"/>
      <c r="H3" s="69"/>
      <c r="I3" s="69"/>
      <c r="J3" s="69"/>
      <c r="K3" s="69"/>
      <c r="L3" s="51"/>
    </row>
    <row r="4" spans="1:12">
      <c r="B4" s="52"/>
      <c r="C4" s="52"/>
      <c r="D4" s="52"/>
      <c r="E4" s="52"/>
      <c r="F4" s="52"/>
      <c r="G4" s="52"/>
      <c r="H4" s="52"/>
      <c r="I4" s="52"/>
      <c r="J4" s="52"/>
      <c r="K4" s="52"/>
      <c r="L4" s="52"/>
    </row>
    <row r="5" spans="1:12" ht="13.8" customHeight="1">
      <c r="A5" s="70" t="s">
        <v>52</v>
      </c>
      <c r="B5" s="70"/>
      <c r="C5" s="70"/>
      <c r="D5" s="70"/>
      <c r="E5" s="70"/>
      <c r="F5" s="70"/>
      <c r="G5" s="70"/>
      <c r="H5" s="70"/>
      <c r="I5" s="70"/>
      <c r="J5" s="70"/>
      <c r="K5" s="70"/>
      <c r="L5" s="66"/>
    </row>
    <row r="6" spans="1:12" ht="13.8" customHeight="1">
      <c r="A6" s="70"/>
      <c r="B6" s="70"/>
      <c r="C6" s="70"/>
      <c r="D6" s="70"/>
      <c r="E6" s="70"/>
      <c r="F6" s="70"/>
      <c r="G6" s="70"/>
      <c r="H6" s="70"/>
      <c r="I6" s="70"/>
      <c r="J6" s="70"/>
      <c r="K6" s="70"/>
      <c r="L6" s="66"/>
    </row>
    <row r="7" spans="1:12" ht="13.8" customHeight="1">
      <c r="A7" s="70"/>
      <c r="B7" s="70"/>
      <c r="C7" s="70"/>
      <c r="D7" s="70"/>
      <c r="E7" s="70"/>
      <c r="F7" s="70"/>
      <c r="G7" s="70"/>
      <c r="H7" s="70"/>
      <c r="I7" s="70"/>
      <c r="J7" s="70"/>
      <c r="K7" s="70"/>
      <c r="L7" s="66"/>
    </row>
    <row r="8" spans="1:12" ht="13.8" customHeight="1">
      <c r="A8" s="70"/>
      <c r="B8" s="70"/>
      <c r="C8" s="70"/>
      <c r="D8" s="70"/>
      <c r="E8" s="70"/>
      <c r="F8" s="70"/>
      <c r="G8" s="70"/>
      <c r="H8" s="70"/>
      <c r="I8" s="70"/>
      <c r="J8" s="70"/>
      <c r="K8" s="70"/>
      <c r="L8" s="66"/>
    </row>
    <row r="9" spans="1:12" ht="13.8" customHeight="1">
      <c r="A9" s="70"/>
      <c r="B9" s="70"/>
      <c r="C9" s="70"/>
      <c r="D9" s="70"/>
      <c r="E9" s="70"/>
      <c r="F9" s="70"/>
      <c r="G9" s="70"/>
      <c r="H9" s="70"/>
      <c r="I9" s="70"/>
      <c r="J9" s="70"/>
      <c r="K9" s="70"/>
      <c r="L9" s="66"/>
    </row>
    <row r="10" spans="1:12" ht="14.4" customHeight="1">
      <c r="A10" s="70"/>
      <c r="B10" s="70"/>
      <c r="C10" s="70"/>
      <c r="D10" s="70"/>
      <c r="E10" s="70"/>
      <c r="F10" s="70"/>
      <c r="G10" s="70"/>
      <c r="H10" s="70"/>
      <c r="I10" s="70"/>
      <c r="J10" s="70"/>
      <c r="K10" s="70"/>
      <c r="L10" s="52"/>
    </row>
    <row r="11" spans="1:12" ht="14.4" customHeight="1">
      <c r="A11" s="70"/>
      <c r="B11" s="70"/>
      <c r="C11" s="70"/>
      <c r="D11" s="70"/>
      <c r="E11" s="70"/>
      <c r="F11" s="70"/>
      <c r="G11" s="70"/>
      <c r="H11" s="70"/>
      <c r="I11" s="70"/>
      <c r="J11" s="70"/>
      <c r="K11" s="70"/>
      <c r="L11" s="66"/>
    </row>
    <row r="12" spans="1:12" ht="14.4" customHeight="1">
      <c r="A12" s="70"/>
      <c r="B12" s="70"/>
      <c r="C12" s="70"/>
      <c r="D12" s="70"/>
      <c r="E12" s="70"/>
      <c r="F12" s="70"/>
      <c r="G12" s="70"/>
      <c r="H12" s="70"/>
      <c r="I12" s="70"/>
      <c r="J12" s="70"/>
      <c r="K12" s="70"/>
      <c r="L12" s="66"/>
    </row>
    <row r="13" spans="1:12" ht="13.8" customHeight="1">
      <c r="A13" s="70"/>
      <c r="B13" s="70"/>
      <c r="C13" s="70"/>
      <c r="D13" s="70"/>
      <c r="E13" s="70"/>
      <c r="F13" s="70"/>
      <c r="G13" s="70"/>
      <c r="H13" s="70"/>
      <c r="I13" s="70"/>
      <c r="J13" s="70"/>
      <c r="K13" s="70"/>
      <c r="L13" s="66"/>
    </row>
    <row r="14" spans="1:12" ht="13.8" customHeight="1">
      <c r="A14" s="70"/>
      <c r="B14" s="70"/>
      <c r="C14" s="70"/>
      <c r="D14" s="70"/>
      <c r="E14" s="70"/>
      <c r="F14" s="70"/>
      <c r="G14" s="70"/>
      <c r="H14" s="70"/>
      <c r="I14" s="70"/>
      <c r="J14" s="70"/>
      <c r="K14" s="70"/>
      <c r="L14" s="66"/>
    </row>
    <row r="15" spans="1:12" ht="13.8" customHeight="1">
      <c r="A15" s="70"/>
      <c r="B15" s="70"/>
      <c r="C15" s="70"/>
      <c r="D15" s="70"/>
      <c r="E15" s="70"/>
      <c r="F15" s="70"/>
      <c r="G15" s="70"/>
      <c r="H15" s="70"/>
      <c r="I15" s="70"/>
      <c r="J15" s="70"/>
      <c r="K15" s="70"/>
    </row>
    <row r="16" spans="1:12" ht="13.8" customHeight="1">
      <c r="A16" s="70"/>
      <c r="B16" s="70"/>
      <c r="C16" s="70"/>
      <c r="D16" s="70"/>
      <c r="E16" s="70"/>
      <c r="F16" s="70"/>
      <c r="G16" s="70"/>
      <c r="H16" s="70"/>
      <c r="I16" s="70"/>
      <c r="J16" s="70"/>
      <c r="K16" s="70"/>
    </row>
    <row r="17" spans="1:11" ht="30" customHeight="1">
      <c r="A17" s="70"/>
      <c r="B17" s="70"/>
      <c r="C17" s="70"/>
      <c r="D17" s="70"/>
      <c r="E17" s="70"/>
      <c r="F17" s="70"/>
      <c r="G17" s="70"/>
      <c r="H17" s="70"/>
      <c r="I17" s="70"/>
      <c r="J17" s="70"/>
      <c r="K17" s="70"/>
    </row>
    <row r="18" spans="1:11" ht="13.8" customHeight="1">
      <c r="B18" s="68"/>
      <c r="C18" s="68"/>
      <c r="D18" s="68"/>
      <c r="E18" s="68"/>
      <c r="F18" s="68"/>
      <c r="G18" s="68"/>
      <c r="H18" s="68"/>
      <c r="I18" s="68"/>
      <c r="J18" s="68"/>
      <c r="K18" s="65"/>
    </row>
    <row r="19" spans="1:11" ht="13.8" customHeight="1">
      <c r="B19" s="68"/>
      <c r="C19" s="68"/>
      <c r="D19" s="68"/>
      <c r="E19" s="68"/>
      <c r="F19" s="68"/>
      <c r="G19" s="68"/>
      <c r="H19" s="68"/>
      <c r="I19" s="68"/>
      <c r="J19" s="68"/>
      <c r="K19" s="65"/>
    </row>
    <row r="20" spans="1:11" ht="13.8" customHeight="1">
      <c r="B20" s="68"/>
      <c r="C20" s="68"/>
      <c r="D20" s="68"/>
      <c r="E20" s="68"/>
      <c r="F20" s="68"/>
      <c r="G20" s="68"/>
      <c r="H20" s="68"/>
      <c r="I20" s="68"/>
      <c r="J20" s="68"/>
      <c r="K20" s="65"/>
    </row>
    <row r="21" spans="1:11" ht="13.8" customHeight="1">
      <c r="B21" s="68"/>
      <c r="C21" s="68"/>
      <c r="D21" s="68"/>
      <c r="E21" s="68"/>
      <c r="F21" s="68"/>
      <c r="G21" s="68"/>
      <c r="H21" s="68"/>
      <c r="I21" s="68"/>
      <c r="J21" s="68"/>
    </row>
    <row r="22" spans="1:11" ht="13.8" customHeight="1">
      <c r="B22" s="68"/>
      <c r="C22" s="68"/>
      <c r="D22" s="68"/>
      <c r="E22" s="68"/>
      <c r="F22" s="68"/>
      <c r="G22" s="68"/>
      <c r="H22" s="68"/>
      <c r="I22" s="68"/>
      <c r="J22" s="68"/>
    </row>
    <row r="23" spans="1:11" ht="13.8" customHeight="1">
      <c r="B23" s="68"/>
      <c r="C23" s="68"/>
      <c r="D23" s="68"/>
      <c r="E23" s="68"/>
      <c r="F23" s="68"/>
      <c r="G23" s="68"/>
      <c r="H23" s="68"/>
      <c r="I23" s="68"/>
      <c r="J23" s="68"/>
    </row>
    <row r="24" spans="1:11" ht="13.8" customHeight="1">
      <c r="B24" s="64"/>
      <c r="C24" s="64"/>
      <c r="D24" s="64"/>
      <c r="E24" s="64"/>
      <c r="F24" s="64"/>
      <c r="G24" s="64"/>
      <c r="H24" s="64"/>
      <c r="I24" s="64"/>
      <c r="J24" s="64"/>
    </row>
    <row r="25" spans="1:11" ht="13.8" customHeight="1">
      <c r="B25" s="64"/>
      <c r="C25" s="64"/>
      <c r="D25" s="64"/>
      <c r="E25" s="64"/>
      <c r="F25" s="64"/>
      <c r="G25" s="64"/>
      <c r="H25" s="64"/>
      <c r="I25" s="64"/>
      <c r="J25" s="64"/>
    </row>
    <row r="26" spans="1:11" ht="13.8" customHeight="1">
      <c r="B26" s="64"/>
      <c r="C26" s="64"/>
      <c r="D26" s="64"/>
      <c r="E26" s="64"/>
      <c r="F26" s="64"/>
      <c r="G26" s="64"/>
      <c r="H26" s="64"/>
      <c r="I26" s="64"/>
      <c r="J26" s="64"/>
    </row>
    <row r="27" spans="1:11" ht="13.8" hidden="1" customHeight="1">
      <c r="B27" s="64"/>
      <c r="C27" s="64"/>
      <c r="D27" s="64"/>
      <c r="E27" s="64"/>
      <c r="F27" s="64"/>
      <c r="G27" s="64"/>
      <c r="H27" s="64"/>
      <c r="I27" s="64"/>
      <c r="J27" s="64"/>
    </row>
    <row r="28" spans="1:11" ht="13.8" hidden="1" customHeight="1">
      <c r="B28" s="64"/>
      <c r="C28" s="64"/>
      <c r="D28" s="64"/>
      <c r="E28" s="64"/>
      <c r="F28" s="64"/>
      <c r="G28" s="64"/>
      <c r="H28" s="64"/>
      <c r="I28" s="64"/>
      <c r="J28" s="64"/>
    </row>
    <row r="29" spans="1:11" ht="13.8" hidden="1" customHeight="1">
      <c r="B29" s="64"/>
      <c r="C29" s="64"/>
      <c r="D29" s="64"/>
      <c r="E29" s="64"/>
      <c r="F29" s="64"/>
      <c r="G29" s="64"/>
      <c r="H29" s="64"/>
      <c r="I29" s="64"/>
      <c r="J29" s="64"/>
    </row>
    <row r="30" spans="1:11" ht="13.8" hidden="1" customHeight="1">
      <c r="B30" s="64"/>
      <c r="C30" s="64"/>
      <c r="D30" s="64"/>
      <c r="E30" s="64"/>
      <c r="F30" s="64"/>
      <c r="G30" s="64"/>
      <c r="H30" s="64"/>
      <c r="I30" s="64"/>
      <c r="J30" s="64"/>
    </row>
    <row r="31" spans="1:11" ht="13.8" hidden="1" customHeight="1">
      <c r="B31" s="64"/>
      <c r="C31" s="64"/>
      <c r="D31" s="64"/>
      <c r="E31" s="64"/>
      <c r="F31" s="64"/>
      <c r="G31" s="64"/>
      <c r="H31" s="64"/>
      <c r="I31" s="64"/>
      <c r="J31" s="64"/>
    </row>
  </sheetData>
  <mergeCells count="2">
    <mergeCell ref="B3:K3"/>
    <mergeCell ref="A5:K17"/>
  </mergeCells>
  <printOptions horizontalCentered="1"/>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4"/>
  <sheetViews>
    <sheetView showGridLines="0" tabSelected="1" zoomScaleNormal="100" zoomScalePageLayoutView="55" workbookViewId="0">
      <selection activeCell="A3" sqref="A3"/>
    </sheetView>
  </sheetViews>
  <sheetFormatPr defaultColWidth="0" defaultRowHeight="13.8" customHeight="1" zeroHeight="1"/>
  <cols>
    <col min="1" max="1" width="12.5" customWidth="1"/>
    <col min="2" max="5" width="9.59765625" customWidth="1"/>
    <col min="6" max="8" width="9.59765625" hidden="1" customWidth="1"/>
    <col min="9" max="12" width="9.59765625" customWidth="1"/>
    <col min="13" max="15" width="9.59765625" hidden="1" customWidth="1"/>
    <col min="16" max="19" width="9.59765625" customWidth="1"/>
    <col min="20" max="22" width="9.59765625" hidden="1" customWidth="1"/>
    <col min="23" max="26" width="9.59765625" customWidth="1"/>
    <col min="27" max="29" width="9.59765625" hidden="1" customWidth="1"/>
    <col min="30" max="31" width="8.59765625" hidden="1" customWidth="1"/>
    <col min="32" max="32" width="8.796875" hidden="1" customWidth="1"/>
    <col min="33" max="16384" width="8.796875" hidden="1"/>
  </cols>
  <sheetData>
    <row r="1" spans="1:31" ht="21">
      <c r="A1" s="72"/>
      <c r="B1" s="72"/>
      <c r="C1" s="72"/>
      <c r="D1" s="72"/>
      <c r="E1" s="72"/>
      <c r="F1" s="72"/>
      <c r="G1" s="72"/>
      <c r="H1" s="72"/>
      <c r="I1" s="72"/>
      <c r="J1" s="72"/>
      <c r="K1" s="72"/>
      <c r="L1" s="72"/>
      <c r="M1" s="72"/>
      <c r="N1" s="72"/>
      <c r="O1" s="72"/>
      <c r="P1" s="72"/>
      <c r="Q1" s="72"/>
      <c r="R1" s="72"/>
      <c r="S1" s="72"/>
      <c r="T1" s="72"/>
      <c r="U1" s="72"/>
      <c r="V1" s="72"/>
      <c r="W1" s="72"/>
      <c r="X1" s="72"/>
      <c r="Y1" s="72"/>
      <c r="Z1" s="72"/>
    </row>
    <row r="2" spans="1:31" ht="17.399999999999999">
      <c r="A2" s="73"/>
      <c r="B2" s="73"/>
      <c r="C2" s="73"/>
      <c r="D2" s="73"/>
      <c r="E2" s="73"/>
      <c r="F2" s="73"/>
      <c r="G2" s="73"/>
      <c r="H2" s="73"/>
      <c r="I2" s="73"/>
      <c r="J2" s="73"/>
      <c r="K2" s="73"/>
      <c r="L2" s="73"/>
      <c r="M2" s="73"/>
      <c r="N2" s="73"/>
      <c r="O2" s="73"/>
      <c r="P2" s="73"/>
      <c r="Q2" s="73"/>
      <c r="R2" s="73"/>
      <c r="S2" s="73"/>
      <c r="T2" s="73"/>
      <c r="U2" s="73"/>
      <c r="V2" s="73"/>
      <c r="W2" s="73"/>
      <c r="X2" s="73"/>
      <c r="Y2" s="73"/>
      <c r="Z2" s="73"/>
    </row>
    <row r="3" spans="1:31"/>
    <row r="4" spans="1:31">
      <c r="A4" s="74" t="s">
        <v>51</v>
      </c>
      <c r="B4" s="75"/>
      <c r="C4" s="75"/>
      <c r="D4" s="75"/>
      <c r="E4" s="75"/>
      <c r="F4" s="75"/>
      <c r="G4" s="75"/>
      <c r="H4" s="75"/>
      <c r="I4" s="75"/>
      <c r="J4" s="75"/>
      <c r="K4" s="75"/>
      <c r="L4" s="75"/>
      <c r="M4" s="75"/>
      <c r="N4" s="75"/>
      <c r="O4" s="75"/>
      <c r="P4" s="75"/>
      <c r="Q4" s="75"/>
      <c r="R4" s="75"/>
      <c r="S4" s="75"/>
      <c r="T4" s="75"/>
      <c r="U4" s="75"/>
      <c r="V4" s="75"/>
      <c r="W4" s="75"/>
      <c r="X4" s="75"/>
      <c r="Y4" s="75"/>
      <c r="Z4" s="75"/>
    </row>
    <row r="5" spans="1:31" ht="15.6" customHeight="1">
      <c r="A5" s="75"/>
      <c r="B5" s="75"/>
      <c r="C5" s="75"/>
      <c r="D5" s="75"/>
      <c r="E5" s="75"/>
      <c r="F5" s="75"/>
      <c r="G5" s="75"/>
      <c r="H5" s="75"/>
      <c r="I5" s="75"/>
      <c r="J5" s="75"/>
      <c r="K5" s="75"/>
      <c r="L5" s="75"/>
      <c r="M5" s="75"/>
      <c r="N5" s="75"/>
      <c r="O5" s="75"/>
      <c r="P5" s="75"/>
      <c r="Q5" s="75"/>
      <c r="R5" s="75"/>
      <c r="S5" s="75"/>
      <c r="T5" s="75"/>
      <c r="U5" s="75"/>
      <c r="V5" s="75"/>
      <c r="W5" s="75"/>
      <c r="X5" s="75"/>
      <c r="Y5" s="75"/>
      <c r="Z5" s="75"/>
    </row>
    <row r="6" spans="1:31" ht="15.6" customHeight="1">
      <c r="A6" s="75"/>
      <c r="B6" s="75"/>
      <c r="C6" s="75"/>
      <c r="D6" s="75"/>
      <c r="E6" s="75"/>
      <c r="F6" s="75"/>
      <c r="G6" s="75"/>
      <c r="H6" s="75"/>
      <c r="I6" s="75"/>
      <c r="J6" s="75"/>
      <c r="K6" s="75"/>
      <c r="L6" s="75"/>
      <c r="M6" s="75"/>
      <c r="N6" s="75"/>
      <c r="O6" s="75"/>
      <c r="P6" s="75"/>
      <c r="Q6" s="75"/>
      <c r="R6" s="75"/>
      <c r="S6" s="75"/>
      <c r="T6" s="75"/>
      <c r="U6" s="75"/>
      <c r="V6" s="75"/>
      <c r="W6" s="75"/>
      <c r="X6" s="75"/>
      <c r="Y6" s="75"/>
      <c r="Z6" s="75"/>
    </row>
    <row r="7" spans="1:31" ht="15.6" customHeight="1">
      <c r="A7" s="75"/>
      <c r="B7" s="75"/>
      <c r="C7" s="75"/>
      <c r="D7" s="75"/>
      <c r="E7" s="75"/>
      <c r="F7" s="75"/>
      <c r="G7" s="75"/>
      <c r="H7" s="75"/>
      <c r="I7" s="75"/>
      <c r="J7" s="75"/>
      <c r="K7" s="75"/>
      <c r="L7" s="75"/>
      <c r="M7" s="75"/>
      <c r="N7" s="75"/>
      <c r="O7" s="75"/>
      <c r="P7" s="75"/>
      <c r="Q7" s="75"/>
      <c r="R7" s="75"/>
      <c r="S7" s="75"/>
      <c r="T7" s="75"/>
      <c r="U7" s="75"/>
      <c r="V7" s="75"/>
      <c r="W7" s="75"/>
      <c r="X7" s="75"/>
      <c r="Y7" s="75"/>
      <c r="Z7" s="75"/>
    </row>
    <row r="8" spans="1:31" ht="15.6" customHeight="1">
      <c r="A8" s="75"/>
      <c r="B8" s="75"/>
      <c r="C8" s="75"/>
      <c r="D8" s="75"/>
      <c r="E8" s="75"/>
      <c r="F8" s="75"/>
      <c r="G8" s="75"/>
      <c r="H8" s="75"/>
      <c r="I8" s="75"/>
      <c r="J8" s="75"/>
      <c r="K8" s="75"/>
      <c r="L8" s="75"/>
      <c r="M8" s="75"/>
      <c r="N8" s="75"/>
      <c r="O8" s="75"/>
      <c r="P8" s="75"/>
      <c r="Q8" s="75"/>
      <c r="R8" s="75"/>
      <c r="S8" s="75"/>
      <c r="T8" s="75"/>
      <c r="U8" s="75"/>
      <c r="V8" s="75"/>
      <c r="W8" s="75"/>
      <c r="X8" s="75"/>
      <c r="Y8" s="75"/>
      <c r="Z8" s="75"/>
    </row>
    <row r="9" spans="1:31" ht="13.8" hidden="1" customHeight="1">
      <c r="A9" s="75"/>
      <c r="B9" s="75"/>
      <c r="C9" s="75"/>
      <c r="D9" s="75"/>
      <c r="E9" s="75"/>
      <c r="F9" s="75"/>
      <c r="G9" s="75"/>
      <c r="H9" s="75"/>
      <c r="I9" s="75"/>
      <c r="J9" s="75"/>
      <c r="K9" s="75"/>
      <c r="L9" s="75"/>
      <c r="M9" s="75"/>
      <c r="N9" s="75"/>
      <c r="O9" s="75"/>
      <c r="P9" s="75"/>
      <c r="Q9" s="75"/>
      <c r="R9" s="75"/>
      <c r="S9" s="75"/>
      <c r="T9" s="75"/>
      <c r="U9" s="75"/>
      <c r="V9" s="75"/>
      <c r="W9" s="75"/>
      <c r="X9" s="75"/>
      <c r="Y9" s="75"/>
      <c r="Z9" s="75"/>
    </row>
    <row r="10" spans="1:31" ht="14.4" thickBot="1"/>
    <row r="11" spans="1:31" s="55" customFormat="1">
      <c r="A11" s="6"/>
      <c r="B11" s="76" t="s">
        <v>53</v>
      </c>
      <c r="C11" s="77"/>
      <c r="D11" s="77"/>
      <c r="E11" s="78"/>
      <c r="F11" s="76" t="s">
        <v>11</v>
      </c>
      <c r="G11" s="77"/>
      <c r="H11" s="78"/>
      <c r="I11" s="76" t="s">
        <v>54</v>
      </c>
      <c r="J11" s="77"/>
      <c r="K11" s="77"/>
      <c r="L11" s="78"/>
      <c r="M11" s="76" t="s">
        <v>11</v>
      </c>
      <c r="N11" s="77"/>
      <c r="O11" s="78"/>
      <c r="P11" s="76" t="s">
        <v>55</v>
      </c>
      <c r="Q11" s="77"/>
      <c r="R11" s="77"/>
      <c r="S11" s="78"/>
      <c r="T11" s="76" t="s">
        <v>11</v>
      </c>
      <c r="U11" s="77"/>
      <c r="V11" s="78"/>
      <c r="W11" s="76" t="s">
        <v>56</v>
      </c>
      <c r="X11" s="77"/>
      <c r="Y11" s="77"/>
      <c r="Z11" s="78"/>
      <c r="AA11" s="76" t="s">
        <v>11</v>
      </c>
      <c r="AB11" s="77"/>
      <c r="AC11" s="78"/>
      <c r="AD11" s="79" t="s">
        <v>32</v>
      </c>
      <c r="AE11" s="80"/>
    </row>
    <row r="12" spans="1:31" s="55" customFormat="1" ht="28.2" thickBot="1">
      <c r="A12" s="7" t="s">
        <v>30</v>
      </c>
      <c r="B12" s="56" t="s">
        <v>28</v>
      </c>
      <c r="C12" s="57" t="s">
        <v>0</v>
      </c>
      <c r="D12" s="57" t="s">
        <v>1</v>
      </c>
      <c r="E12" s="58" t="s">
        <v>2</v>
      </c>
      <c r="F12" s="59" t="s">
        <v>6</v>
      </c>
      <c r="G12" s="60" t="s">
        <v>7</v>
      </c>
      <c r="H12" s="61" t="s">
        <v>8</v>
      </c>
      <c r="I12" s="56" t="s">
        <v>28</v>
      </c>
      <c r="J12" s="57" t="s">
        <v>0</v>
      </c>
      <c r="K12" s="57" t="s">
        <v>1</v>
      </c>
      <c r="L12" s="58" t="s">
        <v>2</v>
      </c>
      <c r="M12" s="59" t="s">
        <v>6</v>
      </c>
      <c r="N12" s="60" t="s">
        <v>7</v>
      </c>
      <c r="O12" s="61" t="s">
        <v>8</v>
      </c>
      <c r="P12" s="56" t="s">
        <v>28</v>
      </c>
      <c r="Q12" s="57" t="s">
        <v>0</v>
      </c>
      <c r="R12" s="57" t="s">
        <v>1</v>
      </c>
      <c r="S12" s="58" t="s">
        <v>2</v>
      </c>
      <c r="T12" s="59" t="s">
        <v>6</v>
      </c>
      <c r="U12" s="60" t="s">
        <v>7</v>
      </c>
      <c r="V12" s="61" t="s">
        <v>8</v>
      </c>
      <c r="W12" s="56" t="s">
        <v>28</v>
      </c>
      <c r="X12" s="57" t="s">
        <v>0</v>
      </c>
      <c r="Y12" s="57" t="s">
        <v>1</v>
      </c>
      <c r="Z12" s="58" t="s">
        <v>2</v>
      </c>
      <c r="AA12" s="59" t="s">
        <v>6</v>
      </c>
      <c r="AB12" s="60" t="s">
        <v>7</v>
      </c>
      <c r="AC12" s="61" t="s">
        <v>8</v>
      </c>
      <c r="AD12" s="62" t="s">
        <v>9</v>
      </c>
      <c r="AE12" s="63" t="s">
        <v>10</v>
      </c>
    </row>
    <row r="13" spans="1:31">
      <c r="A13" s="8" t="s">
        <v>14</v>
      </c>
      <c r="B13" s="1">
        <v>5.8</v>
      </c>
      <c r="C13" s="11">
        <f>MAX(0,D13-(B$29*H13))</f>
        <v>4.4872286865485949</v>
      </c>
      <c r="D13" s="14">
        <f>B$26+($AD13*B$27)</f>
        <v>6.1153846153846168</v>
      </c>
      <c r="E13" s="17">
        <f>D13+(B$29*H13)</f>
        <v>7.7435405442206386</v>
      </c>
      <c r="F13" s="29">
        <f>(B13-D13)^2</f>
        <v>9.9467455621302756E-2</v>
      </c>
      <c r="G13" s="30">
        <f>B$28*(1/B$30+($AE13/$AE$26))</f>
        <v>0.17714016752478287</v>
      </c>
      <c r="H13" s="31">
        <f>SQRT(B$28+G13)</f>
        <v>0.90660375981737051</v>
      </c>
      <c r="I13" s="1">
        <v>15.7</v>
      </c>
      <c r="J13" s="11">
        <f>MAX(0,K13-(I$29*O13))</f>
        <v>8.2842433178331945</v>
      </c>
      <c r="K13" s="14">
        <f>I$26+($AD13*I$27)</f>
        <v>19.152747252747254</v>
      </c>
      <c r="L13" s="17">
        <f>K13+(I$29*O13)</f>
        <v>30.021251187661314</v>
      </c>
      <c r="M13" s="29">
        <f>(I13-K13)^2</f>
        <v>11.921463591353715</v>
      </c>
      <c r="N13" s="30">
        <f>I$28*(1/I$30+($AE13/$AE$26))</f>
        <v>7.8934087890131828</v>
      </c>
      <c r="O13" s="31">
        <f>SQRT(I$28+N13)</f>
        <v>6.0518936524877205</v>
      </c>
      <c r="P13" s="1">
        <v>1.2</v>
      </c>
      <c r="Q13" s="11">
        <f>MAX(0,R13-(P$29*V13))</f>
        <v>0</v>
      </c>
      <c r="R13" s="14">
        <f>P$26+($AD13*P$27)</f>
        <v>0.99780219780219759</v>
      </c>
      <c r="S13" s="17">
        <f>R13+(P$29*V13)</f>
        <v>2.0483594722925749</v>
      </c>
      <c r="T13" s="29">
        <f>(P13-R13)^2</f>
        <v>4.0883951213621615E-2</v>
      </c>
      <c r="U13" s="30">
        <f>P$28*(1/P$30+($AE13/$AE$26))</f>
        <v>7.3750425398777048E-2</v>
      </c>
      <c r="V13" s="31">
        <f>SQRT(P$28+U13)</f>
        <v>0.58498031919913807</v>
      </c>
      <c r="W13" s="1">
        <v>2.9</v>
      </c>
      <c r="X13" s="11">
        <f>MAX(0,Y13-(W$29*AC13))</f>
        <v>0</v>
      </c>
      <c r="Y13" s="14">
        <f>W$26+($AD13*W$27)</f>
        <v>2.3395604395604397</v>
      </c>
      <c r="Z13" s="17">
        <f>Y13+(W$29*AC13)</f>
        <v>6.3791650506328565</v>
      </c>
      <c r="AA13" s="29">
        <f>(W13-Y13)^2</f>
        <v>0.31409250090568747</v>
      </c>
      <c r="AB13" s="30">
        <f>W$28*(1/W$30+($AE13/$AE$26))</f>
        <v>1.0904425245084588</v>
      </c>
      <c r="AC13" s="31">
        <f>SQRT(W$28+AB13)</f>
        <v>2.2493673140950654</v>
      </c>
      <c r="AD13" s="42">
        <v>1</v>
      </c>
      <c r="AE13" s="43">
        <f>(AD13-AD$26)^2</f>
        <v>36</v>
      </c>
    </row>
    <row r="14" spans="1:31">
      <c r="A14" s="9" t="s">
        <v>15</v>
      </c>
      <c r="B14" s="2">
        <v>5.9</v>
      </c>
      <c r="C14" s="12">
        <f t="shared" ref="C14:C25" si="0">MAX(0,D14-(B$29*H14))</f>
        <v>4.7070651460983015</v>
      </c>
      <c r="D14" s="15">
        <f>B$26+($AD14*B$27)</f>
        <v>6.2961538461538469</v>
      </c>
      <c r="E14" s="18">
        <f t="shared" ref="E14:E25" si="1">D14+(B$29*H14)</f>
        <v>7.8852425462093922</v>
      </c>
      <c r="F14" s="32">
        <f t="shared" ref="F14:F25" si="2">(B14-D14)^2</f>
        <v>0.1569378698224855</v>
      </c>
      <c r="G14" s="33">
        <f t="shared" ref="G14:G24" si="3">B$28*(1/B$30+($AE14/$AE$26))</f>
        <v>0.13816933066933065</v>
      </c>
      <c r="H14" s="34">
        <f t="shared" ref="H14:H25" si="4">SQRT(B$28+G14)</f>
        <v>0.88485001014835296</v>
      </c>
      <c r="I14" s="2">
        <v>11.1</v>
      </c>
      <c r="J14" s="12">
        <f t="shared" ref="J14:J25" si="5">MAX(0,K14-(I$29*O14))</f>
        <v>8.54393168053792</v>
      </c>
      <c r="K14" s="15">
        <f t="shared" ref="K14:K25" si="6">I$26+($AD14*I$27)</f>
        <v>19.151648351648351</v>
      </c>
      <c r="L14" s="18">
        <f t="shared" ref="L14:L25" si="7">K14+(I$29*O14)</f>
        <v>29.759365022758782</v>
      </c>
      <c r="M14" s="32">
        <f t="shared" ref="M14:M25" si="8">(I14-K14)^2</f>
        <v>64.829041178601614</v>
      </c>
      <c r="N14" s="33">
        <f t="shared" ref="N14:N24" si="9">I$28*(1/I$30+($AE14/$AE$26))</f>
        <v>6.1568588554302828</v>
      </c>
      <c r="O14" s="34">
        <f t="shared" ref="O14:O25" si="10">SQRT(I$28+N14)</f>
        <v>5.9066798497496258</v>
      </c>
      <c r="P14" s="2">
        <v>1.5</v>
      </c>
      <c r="Q14" s="12">
        <f t="shared" ref="Q14:Q25" si="11">MAX(0,R14-(P$29*V14))</f>
        <v>5.4870387027879497E-2</v>
      </c>
      <c r="R14" s="15">
        <f t="shared" ref="R14:R25" si="12">P$26+($AD14*P$27)</f>
        <v>1.0802197802197799</v>
      </c>
      <c r="S14" s="18">
        <f t="shared" ref="S14:S25" si="13">R14+(P$29*V14)</f>
        <v>2.1055691734116806</v>
      </c>
      <c r="T14" s="32">
        <f t="shared" ref="T14:T25" si="14">(P14-R14)^2</f>
        <v>0.17621543291872988</v>
      </c>
      <c r="U14" s="33">
        <f t="shared" ref="U14:U24" si="15">P$28*(1/P$30+($AE14/$AE$26))</f>
        <v>5.7525331811046097E-2</v>
      </c>
      <c r="V14" s="34">
        <f t="shared" ref="V14:V25" si="16">SQRT(P$28+U14)</f>
        <v>0.57094385035885498</v>
      </c>
      <c r="W14" s="2">
        <v>0.5</v>
      </c>
      <c r="X14" s="12">
        <f t="shared" ref="X14:X25" si="17">MAX(0,Y14-(W$29*AC14))</f>
        <v>0</v>
      </c>
      <c r="Y14" s="15">
        <f t="shared" ref="Y14:Y25" si="18">W$26+($AD14*W$27)</f>
        <v>2.517582417582418</v>
      </c>
      <c r="Z14" s="18">
        <f t="shared" ref="Z14:Z25" si="19">Y14+(W$29*AC14)</f>
        <v>6.4602576407943868</v>
      </c>
      <c r="AA14" s="32">
        <f t="shared" ref="AA14:AA25" si="20">(W14-Y14)^2</f>
        <v>4.0706388117377141</v>
      </c>
      <c r="AB14" s="33">
        <f t="shared" ref="AB14:AB24" si="21">W$28*(1/W$30+($AE14/$AE$26))</f>
        <v>0.85054516911659794</v>
      </c>
      <c r="AC14" s="34">
        <f t="shared" ref="AC14:AC25" si="22">SQRT(W$28+AB14)</f>
        <v>2.1953942603385359</v>
      </c>
      <c r="AD14" s="44">
        <v>2</v>
      </c>
      <c r="AE14" s="45">
        <f>(AD14-AD$26)^2</f>
        <v>25</v>
      </c>
    </row>
    <row r="15" spans="1:31">
      <c r="A15" s="9" t="s">
        <v>16</v>
      </c>
      <c r="B15" s="2">
        <v>6.5</v>
      </c>
      <c r="C15" s="12">
        <f>MAX(0,D15-(B$29*H15))</f>
        <v>4.9205276966978877</v>
      </c>
      <c r="D15" s="15">
        <f t="shared" ref="D15:D25" si="23">B$26+($AD15*B$27)</f>
        <v>6.4769230769230779</v>
      </c>
      <c r="E15" s="18">
        <f>D15+(B$29*H15)</f>
        <v>8.0333184571482672</v>
      </c>
      <c r="F15" s="32">
        <f t="shared" si="2"/>
        <v>5.3254437869818005E-4</v>
      </c>
      <c r="G15" s="33">
        <f t="shared" si="3"/>
        <v>0.10628410051486974</v>
      </c>
      <c r="H15" s="34">
        <f t="shared" si="4"/>
        <v>0.86664543517235426</v>
      </c>
      <c r="I15" s="2">
        <v>20.5</v>
      </c>
      <c r="J15" s="12">
        <f t="shared" si="5"/>
        <v>8.7610719965363941</v>
      </c>
      <c r="K15" s="15">
        <f t="shared" si="6"/>
        <v>19.150549450549452</v>
      </c>
      <c r="L15" s="18">
        <f t="shared" si="7"/>
        <v>29.540026904562509</v>
      </c>
      <c r="M15" s="32">
        <f t="shared" si="8"/>
        <v>1.8210167854123864</v>
      </c>
      <c r="N15" s="33">
        <f t="shared" si="9"/>
        <v>4.7360452734079104</v>
      </c>
      <c r="O15" s="34">
        <f>SQRT(I$28+N15)</f>
        <v>5.7851580155961075</v>
      </c>
      <c r="P15" s="2">
        <v>0.3</v>
      </c>
      <c r="Q15" s="12">
        <f t="shared" si="11"/>
        <v>0.15838312646741559</v>
      </c>
      <c r="R15" s="15">
        <f t="shared" si="12"/>
        <v>1.1626373626373625</v>
      </c>
      <c r="S15" s="18">
        <f t="shared" si="13"/>
        <v>2.1668915988073092</v>
      </c>
      <c r="T15" s="32">
        <f t="shared" si="14"/>
        <v>0.74414321941794437</v>
      </c>
      <c r="U15" s="33">
        <f t="shared" si="15"/>
        <v>4.4250255239266234E-2</v>
      </c>
      <c r="V15" s="34">
        <f t="shared" si="16"/>
        <v>0.55919746395241698</v>
      </c>
      <c r="W15" s="2">
        <v>1.2</v>
      </c>
      <c r="X15" s="12">
        <f t="shared" si="17"/>
        <v>0</v>
      </c>
      <c r="Y15" s="15">
        <f t="shared" si="18"/>
        <v>2.6956043956043958</v>
      </c>
      <c r="Z15" s="18">
        <f t="shared" si="19"/>
        <v>6.5571644853092277</v>
      </c>
      <c r="AA15" s="32">
        <f t="shared" si="20"/>
        <v>2.2368325081511902</v>
      </c>
      <c r="AB15" s="33">
        <f t="shared" si="21"/>
        <v>0.65426551470507532</v>
      </c>
      <c r="AC15" s="34">
        <f t="shared" si="22"/>
        <v>2.1502270354350643</v>
      </c>
      <c r="AD15" s="44">
        <v>3</v>
      </c>
      <c r="AE15" s="45">
        <f t="shared" ref="AE15:AE25" si="24">(AD15-AD$26)^2</f>
        <v>16</v>
      </c>
    </row>
    <row r="16" spans="1:31">
      <c r="A16" s="9" t="s">
        <v>17</v>
      </c>
      <c r="B16" s="2">
        <v>5.9</v>
      </c>
      <c r="C16" s="12">
        <f t="shared" si="0"/>
        <v>5.1272078166143489</v>
      </c>
      <c r="D16" s="15">
        <f>B$26+($AD16*B$27)</f>
        <v>6.6576923076923089</v>
      </c>
      <c r="E16" s="18">
        <f t="shared" si="1"/>
        <v>8.1881767987702681</v>
      </c>
      <c r="F16" s="32">
        <f t="shared" si="2"/>
        <v>0.57409763313609596</v>
      </c>
      <c r="G16" s="33">
        <f t="shared" si="3"/>
        <v>8.1484477061400121E-2</v>
      </c>
      <c r="H16" s="34">
        <f t="shared" si="4"/>
        <v>0.85221751146735403</v>
      </c>
      <c r="I16" s="2">
        <v>22.2</v>
      </c>
      <c r="J16" s="12">
        <f t="shared" si="5"/>
        <v>8.9329372419705084</v>
      </c>
      <c r="K16" s="15">
        <f t="shared" si="6"/>
        <v>19.149450549450549</v>
      </c>
      <c r="L16" s="18">
        <f t="shared" si="7"/>
        <v>29.365963856930591</v>
      </c>
      <c r="M16" s="32">
        <f>(I16-K16)^2</f>
        <v>9.3058519502475541</v>
      </c>
      <c r="N16" s="33">
        <f t="shared" si="9"/>
        <v>3.6309680429460638</v>
      </c>
      <c r="O16" s="34">
        <f t="shared" si="10"/>
        <v>5.6888466348596571</v>
      </c>
      <c r="P16" s="2">
        <v>0.6</v>
      </c>
      <c r="Q16" s="12">
        <f t="shared" si="11"/>
        <v>0.25751954557627021</v>
      </c>
      <c r="R16" s="15">
        <f t="shared" si="12"/>
        <v>1.2450549450549449</v>
      </c>
      <c r="S16" s="18">
        <f t="shared" si="13"/>
        <v>2.2325903445336195</v>
      </c>
      <c r="T16" s="32">
        <f t="shared" si="14"/>
        <v>0.41609588213983795</v>
      </c>
      <c r="U16" s="33">
        <f t="shared" si="15"/>
        <v>3.3925195683437437E-2</v>
      </c>
      <c r="V16" s="34">
        <f t="shared" si="16"/>
        <v>0.54988793779731693</v>
      </c>
      <c r="W16" s="2">
        <v>1.9</v>
      </c>
      <c r="X16" s="12">
        <f t="shared" si="17"/>
        <v>0</v>
      </c>
      <c r="Y16" s="15">
        <f t="shared" si="18"/>
        <v>2.8736263736263741</v>
      </c>
      <c r="Z16" s="18">
        <f t="shared" si="19"/>
        <v>6.6708991641712512</v>
      </c>
      <c r="AA16" s="32">
        <f t="shared" si="20"/>
        <v>0.9479483154208439</v>
      </c>
      <c r="AB16" s="33">
        <f t="shared" si="21"/>
        <v>0.50160356127389105</v>
      </c>
      <c r="AC16" s="34">
        <f t="shared" si="22"/>
        <v>2.1144300296970533</v>
      </c>
      <c r="AD16" s="44">
        <v>4</v>
      </c>
      <c r="AE16" s="45">
        <f t="shared" si="24"/>
        <v>9</v>
      </c>
    </row>
    <row r="17" spans="1:31">
      <c r="A17" s="9" t="s">
        <v>18</v>
      </c>
      <c r="B17" s="2">
        <v>7.2</v>
      </c>
      <c r="C17" s="12">
        <f t="shared" si="0"/>
        <v>5.3267567094106543</v>
      </c>
      <c r="D17" s="15">
        <f t="shared" si="23"/>
        <v>6.8384615384615399</v>
      </c>
      <c r="E17" s="18">
        <f t="shared" si="1"/>
        <v>8.3501663675124256</v>
      </c>
      <c r="F17" s="32">
        <f t="shared" si="2"/>
        <v>0.1307100591715967</v>
      </c>
      <c r="G17" s="33">
        <f t="shared" si="3"/>
        <v>6.3770460308921834E-2</v>
      </c>
      <c r="H17" s="34">
        <f t="shared" si="4"/>
        <v>0.84176045885936668</v>
      </c>
      <c r="I17" s="2">
        <v>29.9</v>
      </c>
      <c r="J17" s="12">
        <f t="shared" si="5"/>
        <v>9.0571990799892248</v>
      </c>
      <c r="K17" s="15">
        <f t="shared" si="6"/>
        <v>19.14835164835165</v>
      </c>
      <c r="L17" s="18">
        <f t="shared" si="7"/>
        <v>29.239504216714074</v>
      </c>
      <c r="M17" s="32">
        <f t="shared" si="8"/>
        <v>115.59794227750265</v>
      </c>
      <c r="N17" s="33">
        <f t="shared" si="9"/>
        <v>2.8416271640447457</v>
      </c>
      <c r="O17" s="34">
        <f t="shared" si="10"/>
        <v>5.6190421920513041</v>
      </c>
      <c r="P17" s="2">
        <v>1.2</v>
      </c>
      <c r="Q17" s="12">
        <f t="shared" si="11"/>
        <v>0.35205458566826453</v>
      </c>
      <c r="R17" s="15">
        <f t="shared" si="12"/>
        <v>1.3274725274725272</v>
      </c>
      <c r="S17" s="18">
        <f t="shared" si="13"/>
        <v>2.30289046927679</v>
      </c>
      <c r="T17" s="32">
        <f t="shared" si="14"/>
        <v>1.6249245260234212E-2</v>
      </c>
      <c r="U17" s="33">
        <f t="shared" si="15"/>
        <v>2.655015314355974E-2</v>
      </c>
      <c r="V17" s="34">
        <f t="shared" si="16"/>
        <v>0.54314059100301848</v>
      </c>
      <c r="W17" s="2">
        <v>3.8</v>
      </c>
      <c r="X17" s="12">
        <f t="shared" si="17"/>
        <v>0</v>
      </c>
      <c r="Y17" s="15">
        <f t="shared" si="18"/>
        <v>3.0516483516483519</v>
      </c>
      <c r="Z17" s="18">
        <f t="shared" si="19"/>
        <v>6.8023270734217043</v>
      </c>
      <c r="AA17" s="32">
        <f t="shared" si="20"/>
        <v>0.56003018959062845</v>
      </c>
      <c r="AB17" s="33">
        <f t="shared" si="21"/>
        <v>0.39255930882304518</v>
      </c>
      <c r="AC17" s="34">
        <f t="shared" si="22"/>
        <v>2.0884851203764501</v>
      </c>
      <c r="AD17" s="44">
        <v>5</v>
      </c>
      <c r="AE17" s="45">
        <f t="shared" si="24"/>
        <v>4</v>
      </c>
    </row>
    <row r="18" spans="1:31">
      <c r="A18" s="9" t="s">
        <v>19</v>
      </c>
      <c r="B18" s="2">
        <v>8.1</v>
      </c>
      <c r="C18" s="12">
        <f t="shared" si="0"/>
        <v>5.5189065649925224</v>
      </c>
      <c r="D18" s="15">
        <f t="shared" si="23"/>
        <v>7.0192307692307701</v>
      </c>
      <c r="E18" s="18">
        <f t="shared" si="1"/>
        <v>8.5195549734690186</v>
      </c>
      <c r="F18" s="32">
        <f t="shared" si="2"/>
        <v>1.1680621301775123</v>
      </c>
      <c r="G18" s="33">
        <f t="shared" si="3"/>
        <v>5.3142050257434861E-2</v>
      </c>
      <c r="H18" s="34">
        <f t="shared" si="4"/>
        <v>0.83542340166387763</v>
      </c>
      <c r="I18" s="2">
        <v>22.2</v>
      </c>
      <c r="J18" s="12">
        <f t="shared" si="5"/>
        <v>9.1320697855890884</v>
      </c>
      <c r="K18" s="15">
        <f t="shared" si="6"/>
        <v>19.147252747252747</v>
      </c>
      <c r="L18" s="18">
        <f t="shared" si="7"/>
        <v>29.162435708916405</v>
      </c>
      <c r="M18" s="32">
        <f t="shared" si="8"/>
        <v>9.3192657891558977</v>
      </c>
      <c r="N18" s="33">
        <f t="shared" si="9"/>
        <v>2.3680226367039547</v>
      </c>
      <c r="O18" s="34">
        <f t="shared" si="10"/>
        <v>5.5767401435526773</v>
      </c>
      <c r="P18" s="2">
        <v>2.4</v>
      </c>
      <c r="Q18" s="12">
        <f t="shared" si="11"/>
        <v>0.441815443980626</v>
      </c>
      <c r="R18" s="15">
        <f t="shared" si="12"/>
        <v>1.4098901098901098</v>
      </c>
      <c r="S18" s="18">
        <f t="shared" si="13"/>
        <v>2.3779647757995934</v>
      </c>
      <c r="T18" s="32">
        <f t="shared" si="14"/>
        <v>0.98031759449341871</v>
      </c>
      <c r="U18" s="33">
        <f t="shared" si="15"/>
        <v>2.2125127619633114E-2</v>
      </c>
      <c r="V18" s="34">
        <f t="shared" si="16"/>
        <v>0.53905164508716741</v>
      </c>
      <c r="W18" s="2">
        <v>7.1</v>
      </c>
      <c r="X18" s="12">
        <f t="shared" si="17"/>
        <v>0</v>
      </c>
      <c r="Y18" s="15">
        <f t="shared" si="18"/>
        <v>3.2296703296703297</v>
      </c>
      <c r="Z18" s="18">
        <f t="shared" si="19"/>
        <v>6.952112674536659</v>
      </c>
      <c r="AA18" s="32">
        <f t="shared" si="20"/>
        <v>14.979451757034171</v>
      </c>
      <c r="AB18" s="33">
        <f t="shared" si="21"/>
        <v>0.32713275735253761</v>
      </c>
      <c r="AC18" s="34">
        <f t="shared" si="22"/>
        <v>2.0727622986158658</v>
      </c>
      <c r="AD18" s="44">
        <v>6</v>
      </c>
      <c r="AE18" s="45">
        <f t="shared" si="24"/>
        <v>1</v>
      </c>
    </row>
    <row r="19" spans="1:31">
      <c r="A19" s="9" t="s">
        <v>20</v>
      </c>
      <c r="B19" s="2">
        <v>7.6</v>
      </c>
      <c r="C19" s="12">
        <f t="shared" si="0"/>
        <v>5.7034885699159368</v>
      </c>
      <c r="D19" s="15">
        <f t="shared" si="23"/>
        <v>7.2000000000000011</v>
      </c>
      <c r="E19" s="18">
        <f t="shared" si="1"/>
        <v>8.6965114300840654</v>
      </c>
      <c r="F19" s="32">
        <f t="shared" si="2"/>
        <v>0.15999999999999887</v>
      </c>
      <c r="G19" s="33">
        <f t="shared" si="3"/>
        <v>4.9599246906939204E-2</v>
      </c>
      <c r="H19" s="34">
        <f t="shared" si="4"/>
        <v>0.83330034003182119</v>
      </c>
      <c r="I19" s="2">
        <v>20.3</v>
      </c>
      <c r="J19" s="12">
        <f t="shared" si="5"/>
        <v>9.1564224706458841</v>
      </c>
      <c r="K19" s="15">
        <f t="shared" si="6"/>
        <v>19.146153846153847</v>
      </c>
      <c r="L19" s="18">
        <f t="shared" si="7"/>
        <v>29.135885221661809</v>
      </c>
      <c r="M19" s="32">
        <f t="shared" si="8"/>
        <v>1.3313609467455609</v>
      </c>
      <c r="N19" s="33">
        <f t="shared" si="9"/>
        <v>2.2101544609236909</v>
      </c>
      <c r="O19" s="34">
        <f t="shared" si="10"/>
        <v>5.5625679728819204</v>
      </c>
      <c r="P19" s="2">
        <v>1.8</v>
      </c>
      <c r="Q19" s="12">
        <f t="shared" si="11"/>
        <v>0.5266931947105451</v>
      </c>
      <c r="R19" s="15">
        <f t="shared" si="12"/>
        <v>1.4923076923076921</v>
      </c>
      <c r="S19" s="18">
        <f t="shared" si="13"/>
        <v>2.4579221899048393</v>
      </c>
      <c r="T19" s="32">
        <f t="shared" si="14"/>
        <v>9.4674556213017902E-2</v>
      </c>
      <c r="U19" s="33">
        <f t="shared" si="15"/>
        <v>2.0650119111657574E-2</v>
      </c>
      <c r="V19" s="34">
        <f t="shared" si="16"/>
        <v>0.53768175305026489</v>
      </c>
      <c r="W19" s="2">
        <v>5.7</v>
      </c>
      <c r="X19" s="12">
        <f t="shared" si="17"/>
        <v>0</v>
      </c>
      <c r="Y19" s="15">
        <f t="shared" si="18"/>
        <v>3.407692307692308</v>
      </c>
      <c r="Z19" s="18">
        <f t="shared" si="19"/>
        <v>7.1206748091975491</v>
      </c>
      <c r="AA19" s="32">
        <f t="shared" si="20"/>
        <v>5.2546745562130175</v>
      </c>
      <c r="AB19" s="33">
        <f t="shared" si="21"/>
        <v>0.30532390686236849</v>
      </c>
      <c r="AC19" s="34">
        <f t="shared" si="22"/>
        <v>2.0674947874355469</v>
      </c>
      <c r="AD19" s="44">
        <v>7</v>
      </c>
      <c r="AE19" s="45">
        <f t="shared" si="24"/>
        <v>0</v>
      </c>
    </row>
    <row r="20" spans="1:31">
      <c r="A20" s="9" t="s">
        <v>21</v>
      </c>
      <c r="B20" s="2">
        <v>6.9</v>
      </c>
      <c r="C20" s="12">
        <f t="shared" si="0"/>
        <v>5.8804450265309844</v>
      </c>
      <c r="D20" s="15">
        <f t="shared" si="23"/>
        <v>7.3807692307692321</v>
      </c>
      <c r="E20" s="18">
        <f t="shared" si="1"/>
        <v>8.8810934350074806</v>
      </c>
      <c r="F20" s="32">
        <f t="shared" si="2"/>
        <v>0.23113905325443879</v>
      </c>
      <c r="G20" s="33">
        <f t="shared" si="3"/>
        <v>5.3142050257434861E-2</v>
      </c>
      <c r="H20" s="34">
        <f t="shared" si="4"/>
        <v>0.83542340166387763</v>
      </c>
      <c r="I20" s="2">
        <v>17.600000000000001</v>
      </c>
      <c r="J20" s="12">
        <f t="shared" si="5"/>
        <v>9.1298719833912862</v>
      </c>
      <c r="K20" s="15">
        <f t="shared" si="6"/>
        <v>19.145054945054945</v>
      </c>
      <c r="L20" s="18">
        <f t="shared" si="7"/>
        <v>29.160237906718603</v>
      </c>
      <c r="M20" s="32">
        <f t="shared" si="8"/>
        <v>2.3871947832387335</v>
      </c>
      <c r="N20" s="33">
        <f t="shared" si="9"/>
        <v>2.3680226367039547</v>
      </c>
      <c r="O20" s="34">
        <f t="shared" si="10"/>
        <v>5.5767401435526773</v>
      </c>
      <c r="P20" s="2">
        <v>1.6</v>
      </c>
      <c r="Q20" s="12">
        <f t="shared" si="11"/>
        <v>0.60665060881579069</v>
      </c>
      <c r="R20" s="15">
        <f t="shared" si="12"/>
        <v>1.5747252747252745</v>
      </c>
      <c r="S20" s="18">
        <f t="shared" si="13"/>
        <v>2.5427999406347581</v>
      </c>
      <c r="T20" s="32">
        <f t="shared" si="14"/>
        <v>6.3881173771285454E-4</v>
      </c>
      <c r="U20" s="33">
        <f t="shared" si="15"/>
        <v>2.2125127619633114E-2</v>
      </c>
      <c r="V20" s="34">
        <f t="shared" si="16"/>
        <v>0.53905164508716741</v>
      </c>
      <c r="W20" s="2">
        <v>3.6</v>
      </c>
      <c r="X20" s="12">
        <f t="shared" si="17"/>
        <v>0</v>
      </c>
      <c r="Y20" s="15">
        <f t="shared" si="18"/>
        <v>3.5857142857142863</v>
      </c>
      <c r="Z20" s="18">
        <f t="shared" si="19"/>
        <v>7.3081566305806156</v>
      </c>
      <c r="AA20" s="32">
        <f t="shared" si="20"/>
        <v>2.0408163265304708E-4</v>
      </c>
      <c r="AB20" s="33">
        <f t="shared" si="21"/>
        <v>0.32713275735253761</v>
      </c>
      <c r="AC20" s="34">
        <f t="shared" si="22"/>
        <v>2.0727622986158658</v>
      </c>
      <c r="AD20" s="44">
        <v>8</v>
      </c>
      <c r="AE20" s="45">
        <f t="shared" si="24"/>
        <v>1</v>
      </c>
    </row>
    <row r="21" spans="1:31">
      <c r="A21" s="9" t="s">
        <v>22</v>
      </c>
      <c r="B21" s="2">
        <v>8.3000000000000007</v>
      </c>
      <c r="C21" s="12">
        <f t="shared" si="0"/>
        <v>6.0498336324875774</v>
      </c>
      <c r="D21" s="15">
        <f t="shared" si="23"/>
        <v>7.5615384615384631</v>
      </c>
      <c r="E21" s="18">
        <f t="shared" si="1"/>
        <v>9.0732432905893496</v>
      </c>
      <c r="F21" s="32">
        <f t="shared" si="2"/>
        <v>0.545325443786981</v>
      </c>
      <c r="G21" s="33">
        <f t="shared" si="3"/>
        <v>6.3770460308921834E-2</v>
      </c>
      <c r="H21" s="34">
        <f t="shared" si="4"/>
        <v>0.84176045885936668</v>
      </c>
      <c r="I21" s="2">
        <v>12.9</v>
      </c>
      <c r="J21" s="12">
        <f t="shared" si="5"/>
        <v>9.0528034755936204</v>
      </c>
      <c r="K21" s="15">
        <f t="shared" si="6"/>
        <v>19.143956043956045</v>
      </c>
      <c r="L21" s="18">
        <f t="shared" si="7"/>
        <v>29.23510861231847</v>
      </c>
      <c r="M21" s="32">
        <f t="shared" si="8"/>
        <v>38.986987078855222</v>
      </c>
      <c r="N21" s="33">
        <f t="shared" si="9"/>
        <v>2.8416271640447457</v>
      </c>
      <c r="O21" s="34">
        <f t="shared" si="10"/>
        <v>5.6190421920513041</v>
      </c>
      <c r="P21" s="2">
        <v>1.3</v>
      </c>
      <c r="Q21" s="12">
        <f t="shared" si="11"/>
        <v>0.68172491533859414</v>
      </c>
      <c r="R21" s="15">
        <f t="shared" si="12"/>
        <v>1.6571428571428568</v>
      </c>
      <c r="S21" s="18">
        <f t="shared" si="13"/>
        <v>2.6325607989471194</v>
      </c>
      <c r="T21" s="32">
        <f t="shared" si="14"/>
        <v>0.12755102040816299</v>
      </c>
      <c r="U21" s="33">
        <f t="shared" si="15"/>
        <v>2.655015314355974E-2</v>
      </c>
      <c r="V21" s="34">
        <f t="shared" si="16"/>
        <v>0.54314059100301848</v>
      </c>
      <c r="W21" s="2">
        <v>2</v>
      </c>
      <c r="X21" s="12">
        <f t="shared" si="17"/>
        <v>1.3057541962911756E-2</v>
      </c>
      <c r="Y21" s="15">
        <f t="shared" si="18"/>
        <v>3.7637362637362641</v>
      </c>
      <c r="Z21" s="18">
        <f t="shared" si="19"/>
        <v>7.5144149855096165</v>
      </c>
      <c r="AA21" s="32">
        <f t="shared" si="20"/>
        <v>3.1107656080183568</v>
      </c>
      <c r="AB21" s="33">
        <f t="shared" si="21"/>
        <v>0.39255930882304518</v>
      </c>
      <c r="AC21" s="34">
        <f t="shared" si="22"/>
        <v>2.0884851203764501</v>
      </c>
      <c r="AD21" s="44">
        <v>9</v>
      </c>
      <c r="AE21" s="45">
        <f t="shared" si="24"/>
        <v>4</v>
      </c>
    </row>
    <row r="22" spans="1:31">
      <c r="A22" s="9" t="s">
        <v>23</v>
      </c>
      <c r="B22" s="2">
        <v>8.4</v>
      </c>
      <c r="C22" s="12">
        <f t="shared" si="0"/>
        <v>6.2118232012297332</v>
      </c>
      <c r="D22" s="15">
        <f t="shared" si="23"/>
        <v>7.7423076923076932</v>
      </c>
      <c r="E22" s="18">
        <f t="shared" si="1"/>
        <v>9.2727921833856524</v>
      </c>
      <c r="F22" s="32">
        <f t="shared" si="2"/>
        <v>0.43255917159763241</v>
      </c>
      <c r="G22" s="33">
        <f t="shared" si="3"/>
        <v>8.1484477061400121E-2</v>
      </c>
      <c r="H22" s="34">
        <f t="shared" si="4"/>
        <v>0.85221751146735403</v>
      </c>
      <c r="I22" s="2">
        <v>18.3</v>
      </c>
      <c r="J22" s="12">
        <f t="shared" si="5"/>
        <v>8.9263438353771019</v>
      </c>
      <c r="K22" s="15">
        <f t="shared" si="6"/>
        <v>19.142857142857142</v>
      </c>
      <c r="L22" s="18">
        <f t="shared" si="7"/>
        <v>29.359370450337181</v>
      </c>
      <c r="M22" s="32">
        <f t="shared" si="8"/>
        <v>0.71040816326530409</v>
      </c>
      <c r="N22" s="33">
        <f t="shared" si="9"/>
        <v>3.6309680429460638</v>
      </c>
      <c r="O22" s="34">
        <f t="shared" si="10"/>
        <v>5.6888466348596571</v>
      </c>
      <c r="P22" s="2">
        <v>1.8</v>
      </c>
      <c r="Q22" s="12">
        <f t="shared" si="11"/>
        <v>0.75202504008176452</v>
      </c>
      <c r="R22" s="15">
        <f t="shared" si="12"/>
        <v>1.7395604395604392</v>
      </c>
      <c r="S22" s="18">
        <f t="shared" si="13"/>
        <v>2.727095839039114</v>
      </c>
      <c r="T22" s="32">
        <f t="shared" si="14"/>
        <v>3.6529404661273337E-3</v>
      </c>
      <c r="U22" s="33">
        <f t="shared" si="15"/>
        <v>3.3925195683437437E-2</v>
      </c>
      <c r="V22" s="34">
        <f t="shared" si="16"/>
        <v>0.54988793779731693</v>
      </c>
      <c r="W22" s="2">
        <v>5.8</v>
      </c>
      <c r="X22" s="12">
        <f t="shared" si="17"/>
        <v>0.14448545121336487</v>
      </c>
      <c r="Y22" s="15">
        <f t="shared" si="18"/>
        <v>3.941758241758242</v>
      </c>
      <c r="Z22" s="18">
        <f t="shared" si="19"/>
        <v>7.7390310323031191</v>
      </c>
      <c r="AA22" s="32">
        <f t="shared" si="20"/>
        <v>3.4530624320734198</v>
      </c>
      <c r="AB22" s="33">
        <f t="shared" si="21"/>
        <v>0.50160356127389105</v>
      </c>
      <c r="AC22" s="34">
        <f t="shared" si="22"/>
        <v>2.1144300296970533</v>
      </c>
      <c r="AD22" s="44">
        <v>10</v>
      </c>
      <c r="AE22" s="45">
        <f t="shared" si="24"/>
        <v>9</v>
      </c>
    </row>
    <row r="23" spans="1:31">
      <c r="A23" s="9" t="s">
        <v>24</v>
      </c>
      <c r="B23" s="2">
        <v>8.5</v>
      </c>
      <c r="C23" s="12">
        <f t="shared" si="0"/>
        <v>6.366681542851734</v>
      </c>
      <c r="D23" s="15">
        <f t="shared" si="23"/>
        <v>7.9230769230769242</v>
      </c>
      <c r="E23" s="18">
        <f t="shared" si="1"/>
        <v>9.4794723033021135</v>
      </c>
      <c r="F23" s="32">
        <f t="shared" si="2"/>
        <v>0.33284023668638918</v>
      </c>
      <c r="G23" s="33">
        <f t="shared" si="3"/>
        <v>0.10628410051486974</v>
      </c>
      <c r="H23" s="34">
        <f t="shared" si="4"/>
        <v>0.86664543517235426</v>
      </c>
      <c r="I23" s="2">
        <v>25.7</v>
      </c>
      <c r="J23" s="12">
        <f>MAX(0,K23-(I$29*O23))</f>
        <v>8.7522807877451854</v>
      </c>
      <c r="K23" s="15">
        <f>I$26+($AD23*I$27)</f>
        <v>19.141758241758243</v>
      </c>
      <c r="L23" s="18">
        <f t="shared" si="7"/>
        <v>29.531235695771301</v>
      </c>
      <c r="M23" s="32">
        <f t="shared" si="8"/>
        <v>43.010534959545922</v>
      </c>
      <c r="N23" s="33">
        <f t="shared" si="9"/>
        <v>4.7360452734079104</v>
      </c>
      <c r="O23" s="34">
        <f t="shared" si="10"/>
        <v>5.7851580155961075</v>
      </c>
      <c r="P23" s="2">
        <v>2.2999999999999998</v>
      </c>
      <c r="Q23" s="12">
        <f t="shared" si="11"/>
        <v>0.81772378580807481</v>
      </c>
      <c r="R23" s="15">
        <f t="shared" si="12"/>
        <v>1.8219780219780217</v>
      </c>
      <c r="S23" s="18">
        <f t="shared" si="13"/>
        <v>2.8262322581479689</v>
      </c>
      <c r="T23" s="32">
        <f t="shared" si="14"/>
        <v>0.22850501147204452</v>
      </c>
      <c r="U23" s="33">
        <f t="shared" si="15"/>
        <v>4.4250255239266234E-2</v>
      </c>
      <c r="V23" s="34">
        <f t="shared" si="16"/>
        <v>0.55919746395241698</v>
      </c>
      <c r="W23" s="2">
        <v>1.2</v>
      </c>
      <c r="X23" s="12">
        <f t="shared" si="17"/>
        <v>0.25822013007538791</v>
      </c>
      <c r="Y23" s="15">
        <f t="shared" si="18"/>
        <v>4.1197802197802202</v>
      </c>
      <c r="Z23" s="18">
        <f t="shared" si="19"/>
        <v>7.9813403094850521</v>
      </c>
      <c r="AA23" s="32">
        <f t="shared" si="20"/>
        <v>8.5251165318198296</v>
      </c>
      <c r="AB23" s="33">
        <f t="shared" si="21"/>
        <v>0.65426551470507532</v>
      </c>
      <c r="AC23" s="34">
        <f t="shared" si="22"/>
        <v>2.1502270354350643</v>
      </c>
      <c r="AD23" s="44">
        <v>11</v>
      </c>
      <c r="AE23" s="45">
        <f t="shared" si="24"/>
        <v>16</v>
      </c>
    </row>
    <row r="24" spans="1:31">
      <c r="A24" s="9" t="s">
        <v>25</v>
      </c>
      <c r="B24" s="2">
        <v>6.3</v>
      </c>
      <c r="C24" s="12">
        <f t="shared" si="0"/>
        <v>6.514757453790609</v>
      </c>
      <c r="D24" s="15">
        <f t="shared" si="23"/>
        <v>8.1038461538461544</v>
      </c>
      <c r="E24" s="18">
        <f t="shared" si="1"/>
        <v>9.6929348539017006</v>
      </c>
      <c r="F24" s="32">
        <f t="shared" si="2"/>
        <v>3.2538609467455646</v>
      </c>
      <c r="G24" s="33">
        <f t="shared" si="3"/>
        <v>0.13816933066933065</v>
      </c>
      <c r="H24" s="34">
        <f t="shared" si="4"/>
        <v>0.88485001014835296</v>
      </c>
      <c r="I24" s="2">
        <v>16</v>
      </c>
      <c r="J24" s="12">
        <f t="shared" si="5"/>
        <v>8.532942669548909</v>
      </c>
      <c r="K24" s="15">
        <f t="shared" si="6"/>
        <v>19.14065934065934</v>
      </c>
      <c r="L24" s="18">
        <f t="shared" si="7"/>
        <v>29.748376011769771</v>
      </c>
      <c r="M24" s="32">
        <f t="shared" si="8"/>
        <v>9.8637410940707611</v>
      </c>
      <c r="N24" s="33">
        <f t="shared" si="9"/>
        <v>6.1568588554302828</v>
      </c>
      <c r="O24" s="34">
        <f t="shared" si="10"/>
        <v>5.9066798497496258</v>
      </c>
      <c r="P24" s="2">
        <v>1.7</v>
      </c>
      <c r="Q24" s="12">
        <f t="shared" si="11"/>
        <v>0.87904621120370363</v>
      </c>
      <c r="R24" s="15">
        <f t="shared" si="12"/>
        <v>1.9043956043956041</v>
      </c>
      <c r="S24" s="18">
        <f t="shared" si="13"/>
        <v>2.9297449975875045</v>
      </c>
      <c r="T24" s="32">
        <f t="shared" si="14"/>
        <v>4.1777563096244301E-2</v>
      </c>
      <c r="U24" s="33">
        <f t="shared" si="15"/>
        <v>5.7525331811046097E-2</v>
      </c>
      <c r="V24" s="34">
        <f t="shared" si="16"/>
        <v>0.57094385035885498</v>
      </c>
      <c r="W24" s="2">
        <v>3.9</v>
      </c>
      <c r="X24" s="12">
        <f t="shared" si="17"/>
        <v>0.35512697459023013</v>
      </c>
      <c r="Y24" s="15">
        <f t="shared" si="18"/>
        <v>4.2978021978021985</v>
      </c>
      <c r="Z24" s="18">
        <f t="shared" si="19"/>
        <v>8.240477421014166</v>
      </c>
      <c r="AA24" s="32">
        <f t="shared" si="20"/>
        <v>0.15824658857625956</v>
      </c>
      <c r="AB24" s="33">
        <f t="shared" si="21"/>
        <v>0.85054516911659794</v>
      </c>
      <c r="AC24" s="34">
        <f t="shared" si="22"/>
        <v>2.1953942603385359</v>
      </c>
      <c r="AD24" s="44">
        <v>12</v>
      </c>
      <c r="AE24" s="45">
        <f t="shared" si="24"/>
        <v>25</v>
      </c>
    </row>
    <row r="25" spans="1:31" ht="14.4" thickBot="1">
      <c r="A25" s="10" t="s">
        <v>26</v>
      </c>
      <c r="B25" s="3">
        <v>8.1999999999999993</v>
      </c>
      <c r="C25" s="13">
        <f t="shared" si="0"/>
        <v>6.6564594557793635</v>
      </c>
      <c r="D25" s="16">
        <f t="shared" si="23"/>
        <v>8.2846153846153854</v>
      </c>
      <c r="E25" s="19">
        <f t="shared" si="1"/>
        <v>9.9127713134514082</v>
      </c>
      <c r="F25" s="49">
        <f t="shared" si="2"/>
        <v>7.1597633136097176E-3</v>
      </c>
      <c r="G25" s="36">
        <f>B$28*(1/B$30+($AE25/$AE$26))</f>
        <v>0.17714016752478287</v>
      </c>
      <c r="H25" s="37">
        <f t="shared" si="4"/>
        <v>0.90660375981737051</v>
      </c>
      <c r="I25" s="3">
        <v>16.5</v>
      </c>
      <c r="J25" s="13">
        <f t="shared" si="5"/>
        <v>8.2710565046463813</v>
      </c>
      <c r="K25" s="16">
        <f t="shared" si="6"/>
        <v>19.139560439560441</v>
      </c>
      <c r="L25" s="19">
        <f t="shared" si="7"/>
        <v>30.0080643744745</v>
      </c>
      <c r="M25" s="35">
        <f t="shared" si="8"/>
        <v>6.967279314092508</v>
      </c>
      <c r="N25" s="36">
        <f>I$28*(1/I$30+($AE25/$AE$26))</f>
        <v>7.8934087890131828</v>
      </c>
      <c r="O25" s="37">
        <f t="shared" si="10"/>
        <v>6.0518936524877205</v>
      </c>
      <c r="P25" s="3">
        <v>1.7</v>
      </c>
      <c r="Q25" s="13">
        <f t="shared" si="11"/>
        <v>0.93625591232280914</v>
      </c>
      <c r="R25" s="16">
        <f t="shared" si="12"/>
        <v>1.9868131868131864</v>
      </c>
      <c r="S25" s="19">
        <f t="shared" si="13"/>
        <v>3.0373704613035635</v>
      </c>
      <c r="T25" s="35">
        <f t="shared" si="14"/>
        <v>8.2261804129935792E-2</v>
      </c>
      <c r="U25" s="36">
        <f>P$28*(1/P$30+($AE25/$AE$26))</f>
        <v>7.3750425398777048E-2</v>
      </c>
      <c r="V25" s="37">
        <f t="shared" si="16"/>
        <v>0.58498031919913807</v>
      </c>
      <c r="W25" s="3">
        <v>4.7</v>
      </c>
      <c r="X25" s="13">
        <f t="shared" si="17"/>
        <v>0.43621956475175949</v>
      </c>
      <c r="Y25" s="16">
        <f t="shared" si="18"/>
        <v>4.4758241758241759</v>
      </c>
      <c r="Z25" s="19">
        <f t="shared" si="19"/>
        <v>8.5154287868965923</v>
      </c>
      <c r="AA25" s="35">
        <f t="shared" si="20"/>
        <v>5.0254800144910079E-2</v>
      </c>
      <c r="AB25" s="36">
        <f>W$28*(1/W$30+($AE25/$AE$26))</f>
        <v>1.0904425245084588</v>
      </c>
      <c r="AC25" s="37">
        <f t="shared" si="22"/>
        <v>2.2493673140950654</v>
      </c>
      <c r="AD25" s="46">
        <v>13</v>
      </c>
      <c r="AE25" s="47">
        <f t="shared" si="24"/>
        <v>36</v>
      </c>
    </row>
    <row r="26" spans="1:31" s="5" customFormat="1" ht="16.8" hidden="1" thickBot="1">
      <c r="A26" s="25" t="s">
        <v>3</v>
      </c>
      <c r="B26" s="21">
        <f>INTERCEPT(B13:B25,$AD13:$AD25)</f>
        <v>5.9346153846153857</v>
      </c>
      <c r="C26" s="20" t="s">
        <v>12</v>
      </c>
      <c r="D26" s="20"/>
      <c r="E26" s="20"/>
      <c r="F26" s="28">
        <f>SUM(F13:F25)</f>
        <v>7.0926923076923059</v>
      </c>
      <c r="H26" s="4"/>
      <c r="I26" s="21">
        <f>INTERCEPT(I13:I25,$AD13:$AD25)</f>
        <v>19.153846153846153</v>
      </c>
      <c r="J26" s="20"/>
      <c r="K26" s="20"/>
      <c r="L26" s="20"/>
      <c r="M26" s="28">
        <f>SUM(M13:M25)</f>
        <v>316.05208791208781</v>
      </c>
      <c r="N26" s="20"/>
      <c r="O26" s="4"/>
      <c r="P26" s="21">
        <f>INTERCEPT(P13:P25,$AD13:$AD25)</f>
        <v>0.91538461538461524</v>
      </c>
      <c r="Q26" s="20"/>
      <c r="R26" s="20"/>
      <c r="S26" s="20"/>
      <c r="T26" s="28">
        <f>SUM(T13:T25)</f>
        <v>2.9529670329670328</v>
      </c>
      <c r="U26" s="20"/>
      <c r="V26" s="4"/>
      <c r="W26" s="21">
        <f>INTERCEPT(W13:W25,$AD13:$AD25)</f>
        <v>2.1615384615384619</v>
      </c>
      <c r="X26" s="20"/>
      <c r="Y26" s="20"/>
      <c r="Z26" s="20"/>
      <c r="AA26" s="28">
        <f>SUM(AA13:AA25)</f>
        <v>43.66131868131869</v>
      </c>
      <c r="AB26" s="20"/>
      <c r="AC26" s="4"/>
      <c r="AD26" s="40">
        <f>AVERAGE(AD13:AD25)</f>
        <v>7</v>
      </c>
      <c r="AE26" s="41">
        <f>SUM(AE13:AE25)</f>
        <v>182</v>
      </c>
    </row>
    <row r="27" spans="1:31" s="5" customFormat="1" ht="17.399999999999999" hidden="1">
      <c r="A27" s="26" t="s">
        <v>4</v>
      </c>
      <c r="B27" s="22">
        <f>SLOPE(B13:B25,$AD13:$AD25)</f>
        <v>0.18076923076923077</v>
      </c>
      <c r="C27" s="20" t="s">
        <v>13</v>
      </c>
      <c r="D27" s="20"/>
      <c r="E27" s="20"/>
      <c r="F27" s="20" t="s">
        <v>33</v>
      </c>
      <c r="G27" s="4"/>
      <c r="H27" s="4"/>
      <c r="I27" s="22">
        <f>SLOPE(I13:I25,$AD13:$AD25)</f>
        <v>-1.0989010989010169E-3</v>
      </c>
      <c r="J27" s="20"/>
      <c r="K27" s="20"/>
      <c r="L27" s="20"/>
      <c r="M27" s="4"/>
      <c r="N27" s="4"/>
      <c r="O27" s="4"/>
      <c r="P27" s="22">
        <f>SLOPE(P13:P25,$AD13:$AD25)</f>
        <v>8.2417582417582402E-2</v>
      </c>
      <c r="Q27" s="20"/>
      <c r="R27" s="20"/>
      <c r="S27" s="20"/>
      <c r="T27" s="4"/>
      <c r="U27" s="4"/>
      <c r="V27" s="4"/>
      <c r="W27" s="22">
        <f>SLOPE(W13:W25,$AD13:$AD25)</f>
        <v>0.17802197802197803</v>
      </c>
      <c r="X27" s="20"/>
      <c r="Y27" s="20"/>
      <c r="Z27" s="20"/>
      <c r="AA27" s="4"/>
      <c r="AB27" s="4"/>
      <c r="AC27" s="4"/>
      <c r="AD27" s="20" t="s">
        <v>34</v>
      </c>
      <c r="AE27" s="20" t="s">
        <v>35</v>
      </c>
    </row>
    <row r="28" spans="1:31" s="5" customFormat="1" hidden="1">
      <c r="A28" s="26" t="s">
        <v>5</v>
      </c>
      <c r="B28" s="23">
        <f>F26/(B30-2)</f>
        <v>0.64479020979020962</v>
      </c>
      <c r="C28" s="48" t="s">
        <v>41</v>
      </c>
      <c r="D28" s="48"/>
      <c r="E28" s="48"/>
      <c r="F28" s="4"/>
      <c r="G28" s="4"/>
      <c r="H28" s="4"/>
      <c r="I28" s="23">
        <f>M26/(I30-2)</f>
        <v>28.732007992007983</v>
      </c>
      <c r="J28" s="71"/>
      <c r="K28" s="71"/>
      <c r="L28" s="71"/>
      <c r="M28" s="4"/>
      <c r="N28" s="4"/>
      <c r="O28" s="4"/>
      <c r="P28" s="23">
        <f>T26/(P30-2)</f>
        <v>0.26845154845154845</v>
      </c>
      <c r="Q28" s="71"/>
      <c r="R28" s="71"/>
      <c r="S28" s="71"/>
      <c r="T28" s="4"/>
      <c r="U28" s="4"/>
      <c r="V28" s="4"/>
      <c r="W28" s="23">
        <f>AA26/(W30-2)</f>
        <v>3.96921078921079</v>
      </c>
      <c r="X28" s="71"/>
      <c r="Y28" s="71"/>
      <c r="Z28" s="71"/>
      <c r="AA28" s="4"/>
      <c r="AB28" s="4"/>
      <c r="AC28" s="4"/>
    </row>
    <row r="29" spans="1:31" s="5" customFormat="1" hidden="1">
      <c r="A29" s="26" t="s">
        <v>27</v>
      </c>
      <c r="B29" s="23">
        <f>_xlfn.T.INV(0.95,B30-2)</f>
        <v>1.795884818704043</v>
      </c>
      <c r="C29" s="48" t="s">
        <v>42</v>
      </c>
      <c r="D29" s="48"/>
      <c r="E29" s="48"/>
      <c r="F29" s="4"/>
      <c r="G29" s="4"/>
      <c r="H29" s="4"/>
      <c r="I29" s="23">
        <f>_xlfn.T.INV(0.95,I30-2)</f>
        <v>1.795884818704043</v>
      </c>
      <c r="J29" s="71"/>
      <c r="K29" s="71"/>
      <c r="L29" s="71"/>
      <c r="M29" s="4"/>
      <c r="N29" s="4"/>
      <c r="O29" s="4"/>
      <c r="P29" s="23">
        <f>_xlfn.T.INV(0.95,P30-2)</f>
        <v>1.795884818704043</v>
      </c>
      <c r="Q29" s="71"/>
      <c r="R29" s="71"/>
      <c r="S29" s="71"/>
      <c r="T29" s="4"/>
      <c r="U29" s="4"/>
      <c r="V29" s="4"/>
      <c r="W29" s="23">
        <f>_xlfn.T.INV(0.95,W30-2)</f>
        <v>1.795884818704043</v>
      </c>
      <c r="X29" s="71"/>
      <c r="Y29" s="71"/>
      <c r="Z29" s="71"/>
      <c r="AA29" s="4"/>
      <c r="AB29" s="4"/>
      <c r="AC29" s="4"/>
    </row>
    <row r="30" spans="1:31" s="5" customFormat="1" ht="14.4" hidden="1" thickBot="1">
      <c r="A30" s="27" t="s">
        <v>40</v>
      </c>
      <c r="B30" s="24">
        <f>COUNT(B13:B25)</f>
        <v>13</v>
      </c>
      <c r="C30" s="48" t="s">
        <v>43</v>
      </c>
      <c r="D30" s="48"/>
      <c r="E30" s="48"/>
      <c r="F30" s="4"/>
      <c r="G30" s="4"/>
      <c r="H30" s="4"/>
      <c r="I30" s="24">
        <f>COUNT(I13:I25)</f>
        <v>13</v>
      </c>
      <c r="J30" s="71"/>
      <c r="K30" s="71"/>
      <c r="L30" s="71"/>
      <c r="M30" s="4"/>
      <c r="N30" s="4"/>
      <c r="O30" s="4"/>
      <c r="P30" s="24">
        <f>COUNT(P13:P25)</f>
        <v>13</v>
      </c>
      <c r="Q30" s="71"/>
      <c r="R30" s="71"/>
      <c r="S30" s="71"/>
      <c r="T30" s="4"/>
      <c r="U30" s="4"/>
      <c r="V30" s="4"/>
      <c r="W30" s="24">
        <f>COUNT(W13:W25)</f>
        <v>13</v>
      </c>
      <c r="X30" s="71"/>
      <c r="Y30" s="71"/>
      <c r="Z30" s="71"/>
      <c r="AA30" s="4"/>
      <c r="AB30" s="4"/>
      <c r="AC30" s="4"/>
    </row>
    <row r="31" spans="1:31"/>
    <row r="32" spans="1:31" ht="14.4">
      <c r="A32" s="53" t="s">
        <v>44</v>
      </c>
    </row>
    <row r="33" spans="1:26" ht="14.4">
      <c r="A33" s="53"/>
    </row>
    <row r="34" spans="1:26">
      <c r="A34" s="81" t="s">
        <v>45</v>
      </c>
      <c r="B34" s="81"/>
      <c r="C34" s="81"/>
      <c r="D34" s="81"/>
      <c r="E34" s="81"/>
      <c r="F34" s="81"/>
      <c r="G34" s="81"/>
      <c r="H34" s="81"/>
      <c r="I34" s="81"/>
      <c r="J34" s="81"/>
      <c r="K34" s="81"/>
      <c r="L34" s="81"/>
      <c r="M34" s="81"/>
      <c r="N34" s="81"/>
      <c r="O34" s="81"/>
      <c r="P34" s="81"/>
      <c r="Q34" s="81"/>
      <c r="R34" s="81"/>
      <c r="S34" s="81"/>
      <c r="T34" s="81"/>
      <c r="U34" s="81"/>
      <c r="V34" s="81"/>
      <c r="W34" s="81"/>
      <c r="X34" s="81"/>
      <c r="Y34" s="81"/>
      <c r="Z34" s="81"/>
    </row>
    <row r="35" spans="1:26">
      <c r="A35" s="81"/>
      <c r="B35" s="81"/>
      <c r="C35" s="81"/>
      <c r="D35" s="81"/>
      <c r="E35" s="81"/>
      <c r="F35" s="81"/>
      <c r="G35" s="81"/>
      <c r="H35" s="81"/>
      <c r="I35" s="81"/>
      <c r="J35" s="81"/>
      <c r="K35" s="81"/>
      <c r="L35" s="81"/>
      <c r="M35" s="81"/>
      <c r="N35" s="81"/>
      <c r="O35" s="81"/>
      <c r="P35" s="81"/>
      <c r="Q35" s="81"/>
      <c r="R35" s="81"/>
      <c r="S35" s="81"/>
      <c r="T35" s="81"/>
      <c r="U35" s="81"/>
      <c r="V35" s="81"/>
      <c r="W35" s="81"/>
      <c r="X35" s="81"/>
      <c r="Y35" s="81"/>
      <c r="Z35" s="81"/>
    </row>
    <row r="36" spans="1:26" ht="14.4">
      <c r="A36" s="67"/>
      <c r="B36" s="67"/>
      <c r="C36" s="67"/>
      <c r="D36" s="67"/>
      <c r="E36" s="67"/>
      <c r="F36" s="67"/>
      <c r="G36" s="67"/>
      <c r="H36" s="67"/>
      <c r="I36" s="67"/>
      <c r="J36" s="67"/>
      <c r="K36" s="67"/>
      <c r="L36" s="67"/>
      <c r="M36" s="67"/>
      <c r="N36" s="67"/>
      <c r="O36" s="67"/>
      <c r="P36" s="67"/>
      <c r="Q36" s="67"/>
      <c r="R36" s="67"/>
      <c r="S36" s="67"/>
      <c r="T36" s="67"/>
      <c r="U36" s="67"/>
      <c r="V36" s="67"/>
      <c r="W36" s="67"/>
      <c r="X36" s="67"/>
      <c r="Y36" s="67"/>
      <c r="Z36" s="67"/>
    </row>
    <row r="37" spans="1:26">
      <c r="A37" s="74" t="s">
        <v>48</v>
      </c>
      <c r="B37" s="74"/>
      <c r="C37" s="74"/>
      <c r="D37" s="74"/>
      <c r="E37" s="74"/>
      <c r="F37" s="74"/>
      <c r="G37" s="74"/>
      <c r="H37" s="74"/>
      <c r="I37" s="74"/>
      <c r="J37" s="74"/>
      <c r="K37" s="74"/>
      <c r="L37" s="74"/>
      <c r="M37" s="74"/>
      <c r="N37" s="74"/>
      <c r="O37" s="74"/>
      <c r="P37" s="74"/>
      <c r="Q37" s="74"/>
      <c r="R37" s="74"/>
      <c r="S37" s="74"/>
      <c r="T37" s="74"/>
      <c r="U37" s="74"/>
      <c r="V37" s="74"/>
      <c r="W37" s="74"/>
      <c r="X37" s="74"/>
      <c r="Y37" s="74"/>
      <c r="Z37" s="74"/>
    </row>
    <row r="38" spans="1:26">
      <c r="A38" s="74"/>
      <c r="B38" s="74"/>
      <c r="C38" s="74"/>
      <c r="D38" s="74"/>
      <c r="E38" s="74"/>
      <c r="F38" s="74"/>
      <c r="G38" s="74"/>
      <c r="H38" s="74"/>
      <c r="I38" s="74"/>
      <c r="J38" s="74"/>
      <c r="K38" s="74"/>
      <c r="L38" s="74"/>
      <c r="M38" s="74"/>
      <c r="N38" s="74"/>
      <c r="O38" s="74"/>
      <c r="P38" s="74"/>
      <c r="Q38" s="74"/>
      <c r="R38" s="74"/>
      <c r="S38" s="74"/>
      <c r="T38" s="74"/>
      <c r="U38" s="74"/>
      <c r="V38" s="74"/>
      <c r="W38" s="74"/>
      <c r="X38" s="74"/>
      <c r="Y38" s="74"/>
      <c r="Z38" s="74"/>
    </row>
    <row r="39" spans="1:26">
      <c r="A39" s="74"/>
      <c r="B39" s="74"/>
      <c r="C39" s="74"/>
      <c r="D39" s="74"/>
      <c r="E39" s="74"/>
      <c r="F39" s="74"/>
      <c r="G39" s="74"/>
      <c r="H39" s="74"/>
      <c r="I39" s="74"/>
      <c r="J39" s="74"/>
      <c r="K39" s="74"/>
      <c r="L39" s="74"/>
      <c r="M39" s="74"/>
      <c r="N39" s="74"/>
      <c r="O39" s="74"/>
      <c r="P39" s="74"/>
      <c r="Q39" s="74"/>
      <c r="R39" s="74"/>
      <c r="S39" s="74"/>
      <c r="T39" s="74"/>
      <c r="U39" s="74"/>
      <c r="V39" s="74"/>
      <c r="W39" s="74"/>
      <c r="X39" s="74"/>
      <c r="Y39" s="74"/>
      <c r="Z39" s="74"/>
    </row>
    <row r="40" spans="1:26">
      <c r="A40" s="74"/>
      <c r="B40" s="74"/>
      <c r="C40" s="74"/>
      <c r="D40" s="74"/>
      <c r="E40" s="74"/>
      <c r="F40" s="74"/>
      <c r="G40" s="74"/>
      <c r="H40" s="74"/>
      <c r="I40" s="74"/>
      <c r="J40" s="74"/>
      <c r="K40" s="74"/>
      <c r="L40" s="74"/>
      <c r="M40" s="74"/>
      <c r="N40" s="74"/>
      <c r="O40" s="74"/>
      <c r="P40" s="74"/>
      <c r="Q40" s="74"/>
      <c r="R40" s="74"/>
      <c r="S40" s="74"/>
      <c r="T40" s="74"/>
      <c r="U40" s="74"/>
      <c r="V40" s="74"/>
      <c r="W40" s="74"/>
      <c r="X40" s="74"/>
      <c r="Y40" s="74"/>
      <c r="Z40" s="74"/>
    </row>
    <row r="41" spans="1:26">
      <c r="A41" s="74"/>
      <c r="B41" s="74"/>
      <c r="C41" s="74"/>
      <c r="D41" s="74"/>
      <c r="E41" s="74"/>
      <c r="F41" s="74"/>
      <c r="G41" s="74"/>
      <c r="H41" s="74"/>
      <c r="I41" s="74"/>
      <c r="J41" s="74"/>
      <c r="K41" s="74"/>
      <c r="L41" s="74"/>
      <c r="M41" s="74"/>
      <c r="N41" s="74"/>
      <c r="O41" s="74"/>
      <c r="P41" s="74"/>
      <c r="Q41" s="74"/>
      <c r="R41" s="74"/>
      <c r="S41" s="74"/>
      <c r="T41" s="74"/>
      <c r="U41" s="74"/>
      <c r="V41" s="74"/>
      <c r="W41" s="74"/>
      <c r="X41" s="74"/>
      <c r="Y41" s="74"/>
      <c r="Z41" s="74"/>
    </row>
    <row r="42" spans="1:26" ht="14.4">
      <c r="A42" s="50" t="s">
        <v>46</v>
      </c>
    </row>
    <row r="43" spans="1:26"/>
    <row r="44" spans="1:26"/>
  </sheetData>
  <sheetProtection algorithmName="SHA-512" hashValue="cYX1L0n3On4ErRFttFjoXr7AH9w0zF+fbLBVZ5NRh9PwOuDfzr2b1mHObZysGleoiggL7ZPYRZ7tXziILLvrHA==" saltValue="EnbU6wll9Txvg4EeKUZevQ==" spinCount="100000" sheet="1" objects="1" scenarios="1" formatCells="0" formatColumns="0" formatRows="0" insertColumns="0" deleteColumns="0"/>
  <mergeCells count="23">
    <mergeCell ref="J30:L30"/>
    <mergeCell ref="Q30:S30"/>
    <mergeCell ref="X30:Z30"/>
    <mergeCell ref="A34:Z35"/>
    <mergeCell ref="A37:Z41"/>
    <mergeCell ref="AA11:AC11"/>
    <mergeCell ref="AD11:AE11"/>
    <mergeCell ref="J28:L28"/>
    <mergeCell ref="Q28:S28"/>
    <mergeCell ref="X28:Z28"/>
    <mergeCell ref="J29:L29"/>
    <mergeCell ref="Q29:S29"/>
    <mergeCell ref="X29:Z29"/>
    <mergeCell ref="A1:Z1"/>
    <mergeCell ref="A2:Z2"/>
    <mergeCell ref="A4:Z9"/>
    <mergeCell ref="B11:E11"/>
    <mergeCell ref="F11:H11"/>
    <mergeCell ref="I11:L11"/>
    <mergeCell ref="M11:O11"/>
    <mergeCell ref="P11:S11"/>
    <mergeCell ref="T11:V11"/>
    <mergeCell ref="W11:Z11"/>
  </mergeCells>
  <conditionalFormatting sqref="B13:E25">
    <cfRule type="expression" dxfId="11" priority="4">
      <formula>OR($B13&lt;$C13,$B13&gt;$E13)</formula>
    </cfRule>
  </conditionalFormatting>
  <conditionalFormatting sqref="W13:Z25">
    <cfRule type="expression" dxfId="10" priority="1">
      <formula>OR($W13&lt;$X13,$W13&gt;$Z13)</formula>
    </cfRule>
  </conditionalFormatting>
  <conditionalFormatting sqref="I13:L25">
    <cfRule type="expression" dxfId="9" priority="3">
      <formula>OR($I13&lt;$J13,$I13&gt;$L13)</formula>
    </cfRule>
  </conditionalFormatting>
  <conditionalFormatting sqref="P13:S25">
    <cfRule type="expression" dxfId="8" priority="2">
      <formula>OR($P13&lt;$Q13,$P13&gt;$S13)</formula>
    </cfRule>
  </conditionalFormatting>
  <pageMargins left="0.7" right="0.7" top="0.75" bottom="0.75" header="0.3" footer="0.3"/>
  <pageSetup paperSize="5" scale="89" orientation="landscape" r:id="rId1"/>
  <headerFooter>
    <oddFoote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4"/>
  <sheetViews>
    <sheetView showGridLines="0" zoomScaleNormal="100" workbookViewId="0">
      <selection activeCell="A12" sqref="A12"/>
    </sheetView>
  </sheetViews>
  <sheetFormatPr defaultColWidth="0" defaultRowHeight="13.8" zeroHeight="1"/>
  <cols>
    <col min="1" max="1" width="12.5" customWidth="1"/>
    <col min="2" max="5" width="9.59765625" customWidth="1"/>
    <col min="6" max="8" width="9.59765625" hidden="1" customWidth="1"/>
    <col min="9" max="12" width="9.59765625" customWidth="1"/>
    <col min="13" max="15" width="9.59765625" hidden="1" customWidth="1"/>
    <col min="16" max="19" width="9.59765625" customWidth="1"/>
    <col min="20" max="22" width="9.59765625" hidden="1" customWidth="1"/>
    <col min="23" max="26" width="9.59765625" customWidth="1"/>
    <col min="27" max="29" width="9.59765625" hidden="1" customWidth="1"/>
    <col min="30" max="31" width="8.59765625" hidden="1" customWidth="1"/>
    <col min="32" max="32" width="8.796875" hidden="1" customWidth="1"/>
    <col min="33" max="16384" width="8.796875" hidden="1"/>
  </cols>
  <sheetData>
    <row r="1" spans="1:31" ht="21">
      <c r="A1" s="72"/>
      <c r="B1" s="72"/>
      <c r="C1" s="72"/>
      <c r="D1" s="72"/>
      <c r="E1" s="72"/>
      <c r="F1" s="72"/>
      <c r="G1" s="72"/>
      <c r="H1" s="72"/>
      <c r="I1" s="72"/>
      <c r="J1" s="72"/>
      <c r="K1" s="72"/>
      <c r="L1" s="72"/>
      <c r="M1" s="72"/>
      <c r="N1" s="72"/>
      <c r="O1" s="72"/>
      <c r="P1" s="72"/>
      <c r="Q1" s="72"/>
      <c r="R1" s="72"/>
      <c r="S1" s="72"/>
      <c r="T1" s="72"/>
      <c r="U1" s="72"/>
      <c r="V1" s="72"/>
      <c r="W1" s="72"/>
      <c r="X1" s="72"/>
      <c r="Y1" s="72"/>
      <c r="Z1" s="72"/>
    </row>
    <row r="2" spans="1:31" ht="17.399999999999999">
      <c r="A2" s="73"/>
      <c r="B2" s="73"/>
      <c r="C2" s="73"/>
      <c r="D2" s="73"/>
      <c r="E2" s="73"/>
      <c r="F2" s="73"/>
      <c r="G2" s="73"/>
      <c r="H2" s="73"/>
      <c r="I2" s="73"/>
      <c r="J2" s="73"/>
      <c r="K2" s="73"/>
      <c r="L2" s="73"/>
      <c r="M2" s="73"/>
      <c r="N2" s="73"/>
      <c r="O2" s="73"/>
      <c r="P2" s="73"/>
      <c r="Q2" s="73"/>
      <c r="R2" s="73"/>
      <c r="S2" s="73"/>
      <c r="T2" s="73"/>
      <c r="U2" s="73"/>
      <c r="V2" s="73"/>
      <c r="W2" s="73"/>
      <c r="X2" s="73"/>
      <c r="Y2" s="73"/>
      <c r="Z2" s="73"/>
    </row>
    <row r="3" spans="1:31"/>
    <row r="4" spans="1:31">
      <c r="A4" s="74" t="s">
        <v>51</v>
      </c>
      <c r="B4" s="75"/>
      <c r="C4" s="75"/>
      <c r="D4" s="75"/>
      <c r="E4" s="75"/>
      <c r="F4" s="75"/>
      <c r="G4" s="75"/>
      <c r="H4" s="75"/>
      <c r="I4" s="75"/>
      <c r="J4" s="75"/>
      <c r="K4" s="75"/>
      <c r="L4" s="75"/>
      <c r="M4" s="75"/>
      <c r="N4" s="75"/>
      <c r="O4" s="75"/>
      <c r="P4" s="75"/>
      <c r="Q4" s="75"/>
      <c r="R4" s="75"/>
      <c r="S4" s="75"/>
      <c r="T4" s="75"/>
      <c r="U4" s="75"/>
      <c r="V4" s="75"/>
      <c r="W4" s="75"/>
      <c r="X4" s="75"/>
      <c r="Y4" s="75"/>
      <c r="Z4" s="75"/>
    </row>
    <row r="5" spans="1:31" ht="15.6" customHeight="1">
      <c r="A5" s="75"/>
      <c r="B5" s="75"/>
      <c r="C5" s="75"/>
      <c r="D5" s="75"/>
      <c r="E5" s="75"/>
      <c r="F5" s="75"/>
      <c r="G5" s="75"/>
      <c r="H5" s="75"/>
      <c r="I5" s="75"/>
      <c r="J5" s="75"/>
      <c r="K5" s="75"/>
      <c r="L5" s="75"/>
      <c r="M5" s="75"/>
      <c r="N5" s="75"/>
      <c r="O5" s="75"/>
      <c r="P5" s="75"/>
      <c r="Q5" s="75"/>
      <c r="R5" s="75"/>
      <c r="S5" s="75"/>
      <c r="T5" s="75"/>
      <c r="U5" s="75"/>
      <c r="V5" s="75"/>
      <c r="W5" s="75"/>
      <c r="X5" s="75"/>
      <c r="Y5" s="75"/>
      <c r="Z5" s="75"/>
    </row>
    <row r="6" spans="1:31" ht="15.6" customHeight="1">
      <c r="A6" s="75"/>
      <c r="B6" s="75"/>
      <c r="C6" s="75"/>
      <c r="D6" s="75"/>
      <c r="E6" s="75"/>
      <c r="F6" s="75"/>
      <c r="G6" s="75"/>
      <c r="H6" s="75"/>
      <c r="I6" s="75"/>
      <c r="J6" s="75"/>
      <c r="K6" s="75"/>
      <c r="L6" s="75"/>
      <c r="M6" s="75"/>
      <c r="N6" s="75"/>
      <c r="O6" s="75"/>
      <c r="P6" s="75"/>
      <c r="Q6" s="75"/>
      <c r="R6" s="75"/>
      <c r="S6" s="75"/>
      <c r="T6" s="75"/>
      <c r="U6" s="75"/>
      <c r="V6" s="75"/>
      <c r="W6" s="75"/>
      <c r="X6" s="75"/>
      <c r="Y6" s="75"/>
      <c r="Z6" s="75"/>
    </row>
    <row r="7" spans="1:31" ht="15.6" customHeight="1">
      <c r="A7" s="75"/>
      <c r="B7" s="75"/>
      <c r="C7" s="75"/>
      <c r="D7" s="75"/>
      <c r="E7" s="75"/>
      <c r="F7" s="75"/>
      <c r="G7" s="75"/>
      <c r="H7" s="75"/>
      <c r="I7" s="75"/>
      <c r="J7" s="75"/>
      <c r="K7" s="75"/>
      <c r="L7" s="75"/>
      <c r="M7" s="75"/>
      <c r="N7" s="75"/>
      <c r="O7" s="75"/>
      <c r="P7" s="75"/>
      <c r="Q7" s="75"/>
      <c r="R7" s="75"/>
      <c r="S7" s="75"/>
      <c r="T7" s="75"/>
      <c r="U7" s="75"/>
      <c r="V7" s="75"/>
      <c r="W7" s="75"/>
      <c r="X7" s="75"/>
      <c r="Y7" s="75"/>
      <c r="Z7" s="75"/>
    </row>
    <row r="8" spans="1:31" ht="15.6" customHeight="1">
      <c r="A8" s="75"/>
      <c r="B8" s="75"/>
      <c r="C8" s="75"/>
      <c r="D8" s="75"/>
      <c r="E8" s="75"/>
      <c r="F8" s="75"/>
      <c r="G8" s="75"/>
      <c r="H8" s="75"/>
      <c r="I8" s="75"/>
      <c r="J8" s="75"/>
      <c r="K8" s="75"/>
      <c r="L8" s="75"/>
      <c r="M8" s="75"/>
      <c r="N8" s="75"/>
      <c r="O8" s="75"/>
      <c r="P8" s="75"/>
      <c r="Q8" s="75"/>
      <c r="R8" s="75"/>
      <c r="S8" s="75"/>
      <c r="T8" s="75"/>
      <c r="U8" s="75"/>
      <c r="V8" s="75"/>
      <c r="W8" s="75"/>
      <c r="X8" s="75"/>
      <c r="Y8" s="75"/>
      <c r="Z8" s="75"/>
    </row>
    <row r="9" spans="1:31" ht="25.8" hidden="1" customHeight="1">
      <c r="A9" s="75"/>
      <c r="B9" s="75"/>
      <c r="C9" s="75"/>
      <c r="D9" s="75"/>
      <c r="E9" s="75"/>
      <c r="F9" s="75"/>
      <c r="G9" s="75"/>
      <c r="H9" s="75"/>
      <c r="I9" s="75"/>
      <c r="J9" s="75"/>
      <c r="K9" s="75"/>
      <c r="L9" s="75"/>
      <c r="M9" s="75"/>
      <c r="N9" s="75"/>
      <c r="O9" s="75"/>
      <c r="P9" s="75"/>
      <c r="Q9" s="75"/>
      <c r="R9" s="75"/>
      <c r="S9" s="75"/>
      <c r="T9" s="75"/>
      <c r="U9" s="75"/>
      <c r="V9" s="75"/>
      <c r="W9" s="75"/>
      <c r="X9" s="75"/>
      <c r="Y9" s="75"/>
      <c r="Z9" s="75"/>
    </row>
    <row r="10" spans="1:31" ht="14.4" thickBot="1"/>
    <row r="11" spans="1:31" s="55" customFormat="1">
      <c r="A11" s="6"/>
      <c r="B11" s="76" t="s">
        <v>36</v>
      </c>
      <c r="C11" s="77"/>
      <c r="D11" s="77"/>
      <c r="E11" s="78"/>
      <c r="F11" s="76" t="s">
        <v>11</v>
      </c>
      <c r="G11" s="77"/>
      <c r="H11" s="78"/>
      <c r="I11" s="76" t="s">
        <v>37</v>
      </c>
      <c r="J11" s="77"/>
      <c r="K11" s="77"/>
      <c r="L11" s="78"/>
      <c r="M11" s="76" t="s">
        <v>11</v>
      </c>
      <c r="N11" s="77"/>
      <c r="O11" s="78"/>
      <c r="P11" s="76" t="s">
        <v>38</v>
      </c>
      <c r="Q11" s="77"/>
      <c r="R11" s="77"/>
      <c r="S11" s="78"/>
      <c r="T11" s="76" t="s">
        <v>11</v>
      </c>
      <c r="U11" s="77"/>
      <c r="V11" s="78"/>
      <c r="W11" s="76" t="s">
        <v>39</v>
      </c>
      <c r="X11" s="77"/>
      <c r="Y11" s="77"/>
      <c r="Z11" s="78"/>
      <c r="AA11" s="76" t="s">
        <v>11</v>
      </c>
      <c r="AB11" s="77"/>
      <c r="AC11" s="78"/>
      <c r="AD11" s="79" t="s">
        <v>32</v>
      </c>
      <c r="AE11" s="80"/>
    </row>
    <row r="12" spans="1:31" s="55" customFormat="1" ht="28.2" thickBot="1">
      <c r="A12" s="7" t="s">
        <v>30</v>
      </c>
      <c r="B12" s="56" t="s">
        <v>28</v>
      </c>
      <c r="C12" s="57" t="s">
        <v>0</v>
      </c>
      <c r="D12" s="57" t="s">
        <v>1</v>
      </c>
      <c r="E12" s="58" t="s">
        <v>2</v>
      </c>
      <c r="F12" s="59" t="s">
        <v>6</v>
      </c>
      <c r="G12" s="60" t="s">
        <v>7</v>
      </c>
      <c r="H12" s="61" t="s">
        <v>8</v>
      </c>
      <c r="I12" s="56" t="s">
        <v>28</v>
      </c>
      <c r="J12" s="57" t="s">
        <v>0</v>
      </c>
      <c r="K12" s="57" t="s">
        <v>1</v>
      </c>
      <c r="L12" s="58" t="s">
        <v>2</v>
      </c>
      <c r="M12" s="59" t="s">
        <v>6</v>
      </c>
      <c r="N12" s="60" t="s">
        <v>7</v>
      </c>
      <c r="O12" s="61" t="s">
        <v>8</v>
      </c>
      <c r="P12" s="56" t="s">
        <v>28</v>
      </c>
      <c r="Q12" s="57" t="s">
        <v>0</v>
      </c>
      <c r="R12" s="57" t="s">
        <v>1</v>
      </c>
      <c r="S12" s="58" t="s">
        <v>2</v>
      </c>
      <c r="T12" s="59" t="s">
        <v>6</v>
      </c>
      <c r="U12" s="60" t="s">
        <v>7</v>
      </c>
      <c r="V12" s="61" t="s">
        <v>8</v>
      </c>
      <c r="W12" s="56" t="s">
        <v>28</v>
      </c>
      <c r="X12" s="57" t="s">
        <v>0</v>
      </c>
      <c r="Y12" s="57" t="s">
        <v>1</v>
      </c>
      <c r="Z12" s="58" t="s">
        <v>2</v>
      </c>
      <c r="AA12" s="59" t="s">
        <v>6</v>
      </c>
      <c r="AB12" s="60" t="s">
        <v>7</v>
      </c>
      <c r="AC12" s="61" t="s">
        <v>8</v>
      </c>
      <c r="AD12" s="62" t="s">
        <v>9</v>
      </c>
      <c r="AE12" s="63" t="s">
        <v>10</v>
      </c>
    </row>
    <row r="13" spans="1:31">
      <c r="A13" s="8" t="s">
        <v>14</v>
      </c>
      <c r="B13" s="1"/>
      <c r="C13" s="11" t="e">
        <f>MAX(0,D13-(B$29*H13))</f>
        <v>#DIV/0!</v>
      </c>
      <c r="D13" s="14" t="e">
        <f>B$26+($AD13*B$27)</f>
        <v>#DIV/0!</v>
      </c>
      <c r="E13" s="17" t="e">
        <f>D13+(B$29*H13)</f>
        <v>#DIV/0!</v>
      </c>
      <c r="F13" s="29" t="e">
        <f>(B13-D13)^2</f>
        <v>#DIV/0!</v>
      </c>
      <c r="G13" s="30" t="e">
        <f>B$28*(1/B$30+($AE13/$AE$26))</f>
        <v>#DIV/0!</v>
      </c>
      <c r="H13" s="31" t="e">
        <f>SQRT(B$28+G13)</f>
        <v>#DIV/0!</v>
      </c>
      <c r="I13" s="1"/>
      <c r="J13" s="11" t="e">
        <f>MAX(0,K13-(I$29*O13))</f>
        <v>#DIV/0!</v>
      </c>
      <c r="K13" s="14" t="e">
        <f>I$26+($AD13*I$27)</f>
        <v>#DIV/0!</v>
      </c>
      <c r="L13" s="17" t="e">
        <f>K13+(I$29*O13)</f>
        <v>#DIV/0!</v>
      </c>
      <c r="M13" s="29" t="e">
        <f>(I13-K13)^2</f>
        <v>#DIV/0!</v>
      </c>
      <c r="N13" s="30" t="e">
        <f>I$28*(1/I$30+($AE13/$AE$26))</f>
        <v>#DIV/0!</v>
      </c>
      <c r="O13" s="31" t="e">
        <f>SQRT(I$28+N13)</f>
        <v>#DIV/0!</v>
      </c>
      <c r="P13" s="1"/>
      <c r="Q13" s="11" t="e">
        <f>MAX(0,R13-(P$29*V13))</f>
        <v>#DIV/0!</v>
      </c>
      <c r="R13" s="14" t="e">
        <f>P$26+($AD13*P$27)</f>
        <v>#DIV/0!</v>
      </c>
      <c r="S13" s="17" t="e">
        <f>R13+(P$29*V13)</f>
        <v>#DIV/0!</v>
      </c>
      <c r="T13" s="29" t="e">
        <f>(P13-R13)^2</f>
        <v>#DIV/0!</v>
      </c>
      <c r="U13" s="30" t="e">
        <f>P$28*(1/P$30+($AE13/$AE$26))</f>
        <v>#DIV/0!</v>
      </c>
      <c r="V13" s="31" t="e">
        <f>SQRT(P$28+U13)</f>
        <v>#DIV/0!</v>
      </c>
      <c r="W13" s="1"/>
      <c r="X13" s="11" t="e">
        <f>MAX(0,Y13-(W$29*AC13))</f>
        <v>#DIV/0!</v>
      </c>
      <c r="Y13" s="14" t="e">
        <f>W$26+($AD13*W$27)</f>
        <v>#DIV/0!</v>
      </c>
      <c r="Z13" s="17" t="e">
        <f>Y13+(W$29*AC13)</f>
        <v>#DIV/0!</v>
      </c>
      <c r="AA13" s="29" t="e">
        <f>(W13-Y13)^2</f>
        <v>#DIV/0!</v>
      </c>
      <c r="AB13" s="30" t="e">
        <f>W$28*(1/W$30+($AE13/$AE$26))</f>
        <v>#DIV/0!</v>
      </c>
      <c r="AC13" s="31" t="e">
        <f>SQRT(W$28+AB13)</f>
        <v>#DIV/0!</v>
      </c>
      <c r="AD13" s="42">
        <v>1</v>
      </c>
      <c r="AE13" s="43">
        <f>(AD13-AD$26)^2</f>
        <v>36</v>
      </c>
    </row>
    <row r="14" spans="1:31">
      <c r="A14" s="9" t="s">
        <v>15</v>
      </c>
      <c r="B14" s="2"/>
      <c r="C14" s="12" t="e">
        <f t="shared" ref="C14:C25" si="0">MAX(0,D14-(B$29*H14))</f>
        <v>#DIV/0!</v>
      </c>
      <c r="D14" s="15" t="e">
        <f>B$26+($AD14*B$27)</f>
        <v>#DIV/0!</v>
      </c>
      <c r="E14" s="18" t="e">
        <f t="shared" ref="E14:E25" si="1">D14+(B$29*H14)</f>
        <v>#DIV/0!</v>
      </c>
      <c r="F14" s="32" t="e">
        <f t="shared" ref="F14:F25" si="2">(B14-D14)^2</f>
        <v>#DIV/0!</v>
      </c>
      <c r="G14" s="33" t="e">
        <f t="shared" ref="G14:G24" si="3">B$28*(1/B$30+($AE14/$AE$26))</f>
        <v>#DIV/0!</v>
      </c>
      <c r="H14" s="34" t="e">
        <f t="shared" ref="H14:H25" si="4">SQRT(B$28+G14)</f>
        <v>#DIV/0!</v>
      </c>
      <c r="I14" s="2"/>
      <c r="J14" s="12" t="e">
        <f t="shared" ref="J14:J25" si="5">MAX(0,K14-(I$29*O14))</f>
        <v>#DIV/0!</v>
      </c>
      <c r="K14" s="15" t="e">
        <f t="shared" ref="K14:K25" si="6">I$26+($AD14*I$27)</f>
        <v>#DIV/0!</v>
      </c>
      <c r="L14" s="18" t="e">
        <f t="shared" ref="L14:L25" si="7">K14+(I$29*O14)</f>
        <v>#DIV/0!</v>
      </c>
      <c r="M14" s="32" t="e">
        <f t="shared" ref="M14:M25" si="8">(I14-K14)^2</f>
        <v>#DIV/0!</v>
      </c>
      <c r="N14" s="33" t="e">
        <f t="shared" ref="N14:N24" si="9">I$28*(1/I$30+($AE14/$AE$26))</f>
        <v>#DIV/0!</v>
      </c>
      <c r="O14" s="34" t="e">
        <f t="shared" ref="O14:O25" si="10">SQRT(I$28+N14)</f>
        <v>#DIV/0!</v>
      </c>
      <c r="P14" s="2"/>
      <c r="Q14" s="12" t="e">
        <f t="shared" ref="Q14:Q25" si="11">MAX(0,R14-(P$29*V14))</f>
        <v>#DIV/0!</v>
      </c>
      <c r="R14" s="15" t="e">
        <f t="shared" ref="R14:R25" si="12">P$26+($AD14*P$27)</f>
        <v>#DIV/0!</v>
      </c>
      <c r="S14" s="18" t="e">
        <f t="shared" ref="S14:S25" si="13">R14+(P$29*V14)</f>
        <v>#DIV/0!</v>
      </c>
      <c r="T14" s="32" t="e">
        <f t="shared" ref="T14:T25" si="14">(P14-R14)^2</f>
        <v>#DIV/0!</v>
      </c>
      <c r="U14" s="33" t="e">
        <f t="shared" ref="U14:U24" si="15">P$28*(1/P$30+($AE14/$AE$26))</f>
        <v>#DIV/0!</v>
      </c>
      <c r="V14" s="34" t="e">
        <f t="shared" ref="V14:V25" si="16">SQRT(P$28+U14)</f>
        <v>#DIV/0!</v>
      </c>
      <c r="W14" s="2"/>
      <c r="X14" s="12" t="e">
        <f t="shared" ref="X14:X25" si="17">MAX(0,Y14-(W$29*AC14))</f>
        <v>#DIV/0!</v>
      </c>
      <c r="Y14" s="15" t="e">
        <f t="shared" ref="Y14:Y25" si="18">W$26+($AD14*W$27)</f>
        <v>#DIV/0!</v>
      </c>
      <c r="Z14" s="18" t="e">
        <f t="shared" ref="Z14:Z25" si="19">Y14+(W$29*AC14)</f>
        <v>#DIV/0!</v>
      </c>
      <c r="AA14" s="32" t="e">
        <f t="shared" ref="AA14:AA25" si="20">(W14-Y14)^2</f>
        <v>#DIV/0!</v>
      </c>
      <c r="AB14" s="33" t="e">
        <f t="shared" ref="AB14:AB24" si="21">W$28*(1/W$30+($AE14/$AE$26))</f>
        <v>#DIV/0!</v>
      </c>
      <c r="AC14" s="34" t="e">
        <f t="shared" ref="AC14:AC25" si="22">SQRT(W$28+AB14)</f>
        <v>#DIV/0!</v>
      </c>
      <c r="AD14" s="44">
        <v>2</v>
      </c>
      <c r="AE14" s="45">
        <f>(AD14-AD$26)^2</f>
        <v>25</v>
      </c>
    </row>
    <row r="15" spans="1:31">
      <c r="A15" s="9" t="s">
        <v>16</v>
      </c>
      <c r="B15" s="2"/>
      <c r="C15" s="12" t="e">
        <f>MAX(0,D15-(B$29*H15))</f>
        <v>#DIV/0!</v>
      </c>
      <c r="D15" s="15" t="e">
        <f t="shared" ref="D15:D25" si="23">B$26+($AD15*B$27)</f>
        <v>#DIV/0!</v>
      </c>
      <c r="E15" s="18" t="e">
        <f>D15+(B$29*H15)</f>
        <v>#DIV/0!</v>
      </c>
      <c r="F15" s="32" t="e">
        <f t="shared" si="2"/>
        <v>#DIV/0!</v>
      </c>
      <c r="G15" s="33" t="e">
        <f t="shared" si="3"/>
        <v>#DIV/0!</v>
      </c>
      <c r="H15" s="34" t="e">
        <f t="shared" si="4"/>
        <v>#DIV/0!</v>
      </c>
      <c r="I15" s="2"/>
      <c r="J15" s="12" t="e">
        <f t="shared" si="5"/>
        <v>#DIV/0!</v>
      </c>
      <c r="K15" s="15" t="e">
        <f t="shared" si="6"/>
        <v>#DIV/0!</v>
      </c>
      <c r="L15" s="18" t="e">
        <f t="shared" si="7"/>
        <v>#DIV/0!</v>
      </c>
      <c r="M15" s="32" t="e">
        <f t="shared" si="8"/>
        <v>#DIV/0!</v>
      </c>
      <c r="N15" s="33" t="e">
        <f t="shared" si="9"/>
        <v>#DIV/0!</v>
      </c>
      <c r="O15" s="34" t="e">
        <f>SQRT(I$28+N15)</f>
        <v>#DIV/0!</v>
      </c>
      <c r="P15" s="2"/>
      <c r="Q15" s="12" t="e">
        <f t="shared" si="11"/>
        <v>#DIV/0!</v>
      </c>
      <c r="R15" s="15" t="e">
        <f t="shared" si="12"/>
        <v>#DIV/0!</v>
      </c>
      <c r="S15" s="18" t="e">
        <f t="shared" si="13"/>
        <v>#DIV/0!</v>
      </c>
      <c r="T15" s="32" t="e">
        <f t="shared" si="14"/>
        <v>#DIV/0!</v>
      </c>
      <c r="U15" s="33" t="e">
        <f t="shared" si="15"/>
        <v>#DIV/0!</v>
      </c>
      <c r="V15" s="34" t="e">
        <f t="shared" si="16"/>
        <v>#DIV/0!</v>
      </c>
      <c r="W15" s="2"/>
      <c r="X15" s="12" t="e">
        <f t="shared" si="17"/>
        <v>#DIV/0!</v>
      </c>
      <c r="Y15" s="15" t="e">
        <f t="shared" si="18"/>
        <v>#DIV/0!</v>
      </c>
      <c r="Z15" s="18" t="e">
        <f t="shared" si="19"/>
        <v>#DIV/0!</v>
      </c>
      <c r="AA15" s="32" t="e">
        <f t="shared" si="20"/>
        <v>#DIV/0!</v>
      </c>
      <c r="AB15" s="33" t="e">
        <f t="shared" si="21"/>
        <v>#DIV/0!</v>
      </c>
      <c r="AC15" s="34" t="e">
        <f t="shared" si="22"/>
        <v>#DIV/0!</v>
      </c>
      <c r="AD15" s="44">
        <v>3</v>
      </c>
      <c r="AE15" s="45">
        <f t="shared" ref="AE15:AE25" si="24">(AD15-AD$26)^2</f>
        <v>16</v>
      </c>
    </row>
    <row r="16" spans="1:31">
      <c r="A16" s="9" t="s">
        <v>17</v>
      </c>
      <c r="B16" s="2"/>
      <c r="C16" s="12" t="e">
        <f t="shared" si="0"/>
        <v>#DIV/0!</v>
      </c>
      <c r="D16" s="15" t="e">
        <f>B$26+($AD16*B$27)</f>
        <v>#DIV/0!</v>
      </c>
      <c r="E16" s="18" t="e">
        <f t="shared" si="1"/>
        <v>#DIV/0!</v>
      </c>
      <c r="F16" s="32" t="e">
        <f t="shared" si="2"/>
        <v>#DIV/0!</v>
      </c>
      <c r="G16" s="33" t="e">
        <f t="shared" si="3"/>
        <v>#DIV/0!</v>
      </c>
      <c r="H16" s="34" t="e">
        <f t="shared" si="4"/>
        <v>#DIV/0!</v>
      </c>
      <c r="I16" s="2"/>
      <c r="J16" s="12" t="e">
        <f t="shared" si="5"/>
        <v>#DIV/0!</v>
      </c>
      <c r="K16" s="15" t="e">
        <f t="shared" si="6"/>
        <v>#DIV/0!</v>
      </c>
      <c r="L16" s="18" t="e">
        <f t="shared" si="7"/>
        <v>#DIV/0!</v>
      </c>
      <c r="M16" s="32" t="e">
        <f>(I16-K16)^2</f>
        <v>#DIV/0!</v>
      </c>
      <c r="N16" s="33" t="e">
        <f t="shared" si="9"/>
        <v>#DIV/0!</v>
      </c>
      <c r="O16" s="34" t="e">
        <f t="shared" si="10"/>
        <v>#DIV/0!</v>
      </c>
      <c r="P16" s="2"/>
      <c r="Q16" s="12" t="e">
        <f t="shared" si="11"/>
        <v>#DIV/0!</v>
      </c>
      <c r="R16" s="15" t="e">
        <f t="shared" si="12"/>
        <v>#DIV/0!</v>
      </c>
      <c r="S16" s="18" t="e">
        <f t="shared" si="13"/>
        <v>#DIV/0!</v>
      </c>
      <c r="T16" s="32" t="e">
        <f t="shared" si="14"/>
        <v>#DIV/0!</v>
      </c>
      <c r="U16" s="33" t="e">
        <f t="shared" si="15"/>
        <v>#DIV/0!</v>
      </c>
      <c r="V16" s="34" t="e">
        <f t="shared" si="16"/>
        <v>#DIV/0!</v>
      </c>
      <c r="W16" s="2"/>
      <c r="X16" s="12" t="e">
        <f t="shared" si="17"/>
        <v>#DIV/0!</v>
      </c>
      <c r="Y16" s="15" t="e">
        <f t="shared" si="18"/>
        <v>#DIV/0!</v>
      </c>
      <c r="Z16" s="18" t="e">
        <f t="shared" si="19"/>
        <v>#DIV/0!</v>
      </c>
      <c r="AA16" s="32" t="e">
        <f t="shared" si="20"/>
        <v>#DIV/0!</v>
      </c>
      <c r="AB16" s="33" t="e">
        <f t="shared" si="21"/>
        <v>#DIV/0!</v>
      </c>
      <c r="AC16" s="34" t="e">
        <f t="shared" si="22"/>
        <v>#DIV/0!</v>
      </c>
      <c r="AD16" s="44">
        <v>4</v>
      </c>
      <c r="AE16" s="45">
        <f t="shared" si="24"/>
        <v>9</v>
      </c>
    </row>
    <row r="17" spans="1:31">
      <c r="A17" s="9" t="s">
        <v>18</v>
      </c>
      <c r="B17" s="2"/>
      <c r="C17" s="12" t="e">
        <f t="shared" si="0"/>
        <v>#DIV/0!</v>
      </c>
      <c r="D17" s="15" t="e">
        <f t="shared" si="23"/>
        <v>#DIV/0!</v>
      </c>
      <c r="E17" s="18" t="e">
        <f t="shared" si="1"/>
        <v>#DIV/0!</v>
      </c>
      <c r="F17" s="32" t="e">
        <f t="shared" si="2"/>
        <v>#DIV/0!</v>
      </c>
      <c r="G17" s="33" t="e">
        <f t="shared" si="3"/>
        <v>#DIV/0!</v>
      </c>
      <c r="H17" s="34" t="e">
        <f t="shared" si="4"/>
        <v>#DIV/0!</v>
      </c>
      <c r="I17" s="2"/>
      <c r="J17" s="12" t="e">
        <f t="shared" si="5"/>
        <v>#DIV/0!</v>
      </c>
      <c r="K17" s="15" t="e">
        <f t="shared" si="6"/>
        <v>#DIV/0!</v>
      </c>
      <c r="L17" s="18" t="e">
        <f t="shared" si="7"/>
        <v>#DIV/0!</v>
      </c>
      <c r="M17" s="32" t="e">
        <f t="shared" si="8"/>
        <v>#DIV/0!</v>
      </c>
      <c r="N17" s="33" t="e">
        <f t="shared" si="9"/>
        <v>#DIV/0!</v>
      </c>
      <c r="O17" s="34" t="e">
        <f t="shared" si="10"/>
        <v>#DIV/0!</v>
      </c>
      <c r="P17" s="2"/>
      <c r="Q17" s="12" t="e">
        <f t="shared" si="11"/>
        <v>#DIV/0!</v>
      </c>
      <c r="R17" s="15" t="e">
        <f t="shared" si="12"/>
        <v>#DIV/0!</v>
      </c>
      <c r="S17" s="18" t="e">
        <f t="shared" si="13"/>
        <v>#DIV/0!</v>
      </c>
      <c r="T17" s="32" t="e">
        <f t="shared" si="14"/>
        <v>#DIV/0!</v>
      </c>
      <c r="U17" s="33" t="e">
        <f t="shared" si="15"/>
        <v>#DIV/0!</v>
      </c>
      <c r="V17" s="34" t="e">
        <f t="shared" si="16"/>
        <v>#DIV/0!</v>
      </c>
      <c r="W17" s="2"/>
      <c r="X17" s="12" t="e">
        <f t="shared" si="17"/>
        <v>#DIV/0!</v>
      </c>
      <c r="Y17" s="15" t="e">
        <f t="shared" si="18"/>
        <v>#DIV/0!</v>
      </c>
      <c r="Z17" s="18" t="e">
        <f t="shared" si="19"/>
        <v>#DIV/0!</v>
      </c>
      <c r="AA17" s="32" t="e">
        <f t="shared" si="20"/>
        <v>#DIV/0!</v>
      </c>
      <c r="AB17" s="33" t="e">
        <f t="shared" si="21"/>
        <v>#DIV/0!</v>
      </c>
      <c r="AC17" s="34" t="e">
        <f t="shared" si="22"/>
        <v>#DIV/0!</v>
      </c>
      <c r="AD17" s="44">
        <v>5</v>
      </c>
      <c r="AE17" s="45">
        <f t="shared" si="24"/>
        <v>4</v>
      </c>
    </row>
    <row r="18" spans="1:31">
      <c r="A18" s="9" t="s">
        <v>19</v>
      </c>
      <c r="B18" s="2"/>
      <c r="C18" s="12" t="e">
        <f t="shared" si="0"/>
        <v>#DIV/0!</v>
      </c>
      <c r="D18" s="15" t="e">
        <f t="shared" si="23"/>
        <v>#DIV/0!</v>
      </c>
      <c r="E18" s="18" t="e">
        <f t="shared" si="1"/>
        <v>#DIV/0!</v>
      </c>
      <c r="F18" s="32" t="e">
        <f t="shared" si="2"/>
        <v>#DIV/0!</v>
      </c>
      <c r="G18" s="33" t="e">
        <f t="shared" si="3"/>
        <v>#DIV/0!</v>
      </c>
      <c r="H18" s="34" t="e">
        <f t="shared" si="4"/>
        <v>#DIV/0!</v>
      </c>
      <c r="I18" s="2"/>
      <c r="J18" s="12" t="e">
        <f t="shared" si="5"/>
        <v>#DIV/0!</v>
      </c>
      <c r="K18" s="15" t="e">
        <f t="shared" si="6"/>
        <v>#DIV/0!</v>
      </c>
      <c r="L18" s="18" t="e">
        <f t="shared" si="7"/>
        <v>#DIV/0!</v>
      </c>
      <c r="M18" s="32" t="e">
        <f t="shared" si="8"/>
        <v>#DIV/0!</v>
      </c>
      <c r="N18" s="33" t="e">
        <f t="shared" si="9"/>
        <v>#DIV/0!</v>
      </c>
      <c r="O18" s="34" t="e">
        <f t="shared" si="10"/>
        <v>#DIV/0!</v>
      </c>
      <c r="P18" s="2"/>
      <c r="Q18" s="12" t="e">
        <f t="shared" si="11"/>
        <v>#DIV/0!</v>
      </c>
      <c r="R18" s="15" t="e">
        <f t="shared" si="12"/>
        <v>#DIV/0!</v>
      </c>
      <c r="S18" s="18" t="e">
        <f t="shared" si="13"/>
        <v>#DIV/0!</v>
      </c>
      <c r="T18" s="32" t="e">
        <f t="shared" si="14"/>
        <v>#DIV/0!</v>
      </c>
      <c r="U18" s="33" t="e">
        <f t="shared" si="15"/>
        <v>#DIV/0!</v>
      </c>
      <c r="V18" s="34" t="e">
        <f t="shared" si="16"/>
        <v>#DIV/0!</v>
      </c>
      <c r="W18" s="2"/>
      <c r="X18" s="12" t="e">
        <f t="shared" si="17"/>
        <v>#DIV/0!</v>
      </c>
      <c r="Y18" s="15" t="e">
        <f t="shared" si="18"/>
        <v>#DIV/0!</v>
      </c>
      <c r="Z18" s="18" t="e">
        <f t="shared" si="19"/>
        <v>#DIV/0!</v>
      </c>
      <c r="AA18" s="32" t="e">
        <f t="shared" si="20"/>
        <v>#DIV/0!</v>
      </c>
      <c r="AB18" s="33" t="e">
        <f t="shared" si="21"/>
        <v>#DIV/0!</v>
      </c>
      <c r="AC18" s="34" t="e">
        <f t="shared" si="22"/>
        <v>#DIV/0!</v>
      </c>
      <c r="AD18" s="44">
        <v>6</v>
      </c>
      <c r="AE18" s="45">
        <f t="shared" si="24"/>
        <v>1</v>
      </c>
    </row>
    <row r="19" spans="1:31">
      <c r="A19" s="9" t="s">
        <v>20</v>
      </c>
      <c r="B19" s="2"/>
      <c r="C19" s="12" t="e">
        <f t="shared" si="0"/>
        <v>#DIV/0!</v>
      </c>
      <c r="D19" s="15" t="e">
        <f t="shared" si="23"/>
        <v>#DIV/0!</v>
      </c>
      <c r="E19" s="18" t="e">
        <f t="shared" si="1"/>
        <v>#DIV/0!</v>
      </c>
      <c r="F19" s="32" t="e">
        <f t="shared" si="2"/>
        <v>#DIV/0!</v>
      </c>
      <c r="G19" s="33" t="e">
        <f t="shared" si="3"/>
        <v>#DIV/0!</v>
      </c>
      <c r="H19" s="34" t="e">
        <f t="shared" si="4"/>
        <v>#DIV/0!</v>
      </c>
      <c r="I19" s="2"/>
      <c r="J19" s="12" t="e">
        <f t="shared" si="5"/>
        <v>#DIV/0!</v>
      </c>
      <c r="K19" s="15" t="e">
        <f t="shared" si="6"/>
        <v>#DIV/0!</v>
      </c>
      <c r="L19" s="18" t="e">
        <f t="shared" si="7"/>
        <v>#DIV/0!</v>
      </c>
      <c r="M19" s="32" t="e">
        <f t="shared" si="8"/>
        <v>#DIV/0!</v>
      </c>
      <c r="N19" s="33" t="e">
        <f t="shared" si="9"/>
        <v>#DIV/0!</v>
      </c>
      <c r="O19" s="34" t="e">
        <f t="shared" si="10"/>
        <v>#DIV/0!</v>
      </c>
      <c r="P19" s="2"/>
      <c r="Q19" s="12" t="e">
        <f t="shared" si="11"/>
        <v>#DIV/0!</v>
      </c>
      <c r="R19" s="15" t="e">
        <f t="shared" si="12"/>
        <v>#DIV/0!</v>
      </c>
      <c r="S19" s="18" t="e">
        <f t="shared" si="13"/>
        <v>#DIV/0!</v>
      </c>
      <c r="T19" s="32" t="e">
        <f t="shared" si="14"/>
        <v>#DIV/0!</v>
      </c>
      <c r="U19" s="33" t="e">
        <f t="shared" si="15"/>
        <v>#DIV/0!</v>
      </c>
      <c r="V19" s="34" t="e">
        <f t="shared" si="16"/>
        <v>#DIV/0!</v>
      </c>
      <c r="W19" s="2"/>
      <c r="X19" s="12" t="e">
        <f t="shared" si="17"/>
        <v>#DIV/0!</v>
      </c>
      <c r="Y19" s="15" t="e">
        <f t="shared" si="18"/>
        <v>#DIV/0!</v>
      </c>
      <c r="Z19" s="18" t="e">
        <f t="shared" si="19"/>
        <v>#DIV/0!</v>
      </c>
      <c r="AA19" s="32" t="e">
        <f t="shared" si="20"/>
        <v>#DIV/0!</v>
      </c>
      <c r="AB19" s="33" t="e">
        <f t="shared" si="21"/>
        <v>#DIV/0!</v>
      </c>
      <c r="AC19" s="34" t="e">
        <f t="shared" si="22"/>
        <v>#DIV/0!</v>
      </c>
      <c r="AD19" s="44">
        <v>7</v>
      </c>
      <c r="AE19" s="45">
        <f t="shared" si="24"/>
        <v>0</v>
      </c>
    </row>
    <row r="20" spans="1:31">
      <c r="A20" s="9" t="s">
        <v>21</v>
      </c>
      <c r="B20" s="2"/>
      <c r="C20" s="12" t="e">
        <f t="shared" si="0"/>
        <v>#DIV/0!</v>
      </c>
      <c r="D20" s="15" t="e">
        <f t="shared" si="23"/>
        <v>#DIV/0!</v>
      </c>
      <c r="E20" s="18" t="e">
        <f t="shared" si="1"/>
        <v>#DIV/0!</v>
      </c>
      <c r="F20" s="32" t="e">
        <f t="shared" si="2"/>
        <v>#DIV/0!</v>
      </c>
      <c r="G20" s="33" t="e">
        <f t="shared" si="3"/>
        <v>#DIV/0!</v>
      </c>
      <c r="H20" s="34" t="e">
        <f t="shared" si="4"/>
        <v>#DIV/0!</v>
      </c>
      <c r="I20" s="2"/>
      <c r="J20" s="12" t="e">
        <f t="shared" si="5"/>
        <v>#DIV/0!</v>
      </c>
      <c r="K20" s="15" t="e">
        <f t="shared" si="6"/>
        <v>#DIV/0!</v>
      </c>
      <c r="L20" s="18" t="e">
        <f t="shared" si="7"/>
        <v>#DIV/0!</v>
      </c>
      <c r="M20" s="32" t="e">
        <f t="shared" si="8"/>
        <v>#DIV/0!</v>
      </c>
      <c r="N20" s="33" t="e">
        <f t="shared" si="9"/>
        <v>#DIV/0!</v>
      </c>
      <c r="O20" s="34" t="e">
        <f t="shared" si="10"/>
        <v>#DIV/0!</v>
      </c>
      <c r="P20" s="2"/>
      <c r="Q20" s="12" t="e">
        <f t="shared" si="11"/>
        <v>#DIV/0!</v>
      </c>
      <c r="R20" s="15" t="e">
        <f t="shared" si="12"/>
        <v>#DIV/0!</v>
      </c>
      <c r="S20" s="18" t="e">
        <f t="shared" si="13"/>
        <v>#DIV/0!</v>
      </c>
      <c r="T20" s="32" t="e">
        <f t="shared" si="14"/>
        <v>#DIV/0!</v>
      </c>
      <c r="U20" s="33" t="e">
        <f t="shared" si="15"/>
        <v>#DIV/0!</v>
      </c>
      <c r="V20" s="34" t="e">
        <f t="shared" si="16"/>
        <v>#DIV/0!</v>
      </c>
      <c r="W20" s="2"/>
      <c r="X20" s="12" t="e">
        <f t="shared" si="17"/>
        <v>#DIV/0!</v>
      </c>
      <c r="Y20" s="15" t="e">
        <f t="shared" si="18"/>
        <v>#DIV/0!</v>
      </c>
      <c r="Z20" s="18" t="e">
        <f t="shared" si="19"/>
        <v>#DIV/0!</v>
      </c>
      <c r="AA20" s="32" t="e">
        <f t="shared" si="20"/>
        <v>#DIV/0!</v>
      </c>
      <c r="AB20" s="33" t="e">
        <f t="shared" si="21"/>
        <v>#DIV/0!</v>
      </c>
      <c r="AC20" s="34" t="e">
        <f t="shared" si="22"/>
        <v>#DIV/0!</v>
      </c>
      <c r="AD20" s="44">
        <v>8</v>
      </c>
      <c r="AE20" s="45">
        <f t="shared" si="24"/>
        <v>1</v>
      </c>
    </row>
    <row r="21" spans="1:31">
      <c r="A21" s="9" t="s">
        <v>22</v>
      </c>
      <c r="B21" s="2"/>
      <c r="C21" s="12" t="e">
        <f t="shared" si="0"/>
        <v>#DIV/0!</v>
      </c>
      <c r="D21" s="15" t="e">
        <f t="shared" si="23"/>
        <v>#DIV/0!</v>
      </c>
      <c r="E21" s="18" t="e">
        <f t="shared" si="1"/>
        <v>#DIV/0!</v>
      </c>
      <c r="F21" s="32" t="e">
        <f t="shared" si="2"/>
        <v>#DIV/0!</v>
      </c>
      <c r="G21" s="33" t="e">
        <f t="shared" si="3"/>
        <v>#DIV/0!</v>
      </c>
      <c r="H21" s="34" t="e">
        <f t="shared" si="4"/>
        <v>#DIV/0!</v>
      </c>
      <c r="I21" s="2"/>
      <c r="J21" s="12" t="e">
        <f t="shared" si="5"/>
        <v>#DIV/0!</v>
      </c>
      <c r="K21" s="15" t="e">
        <f t="shared" si="6"/>
        <v>#DIV/0!</v>
      </c>
      <c r="L21" s="18" t="e">
        <f t="shared" si="7"/>
        <v>#DIV/0!</v>
      </c>
      <c r="M21" s="32" t="e">
        <f t="shared" si="8"/>
        <v>#DIV/0!</v>
      </c>
      <c r="N21" s="33" t="e">
        <f t="shared" si="9"/>
        <v>#DIV/0!</v>
      </c>
      <c r="O21" s="34" t="e">
        <f t="shared" si="10"/>
        <v>#DIV/0!</v>
      </c>
      <c r="P21" s="2"/>
      <c r="Q21" s="12" t="e">
        <f t="shared" si="11"/>
        <v>#DIV/0!</v>
      </c>
      <c r="R21" s="15" t="e">
        <f t="shared" si="12"/>
        <v>#DIV/0!</v>
      </c>
      <c r="S21" s="18" t="e">
        <f t="shared" si="13"/>
        <v>#DIV/0!</v>
      </c>
      <c r="T21" s="32" t="e">
        <f t="shared" si="14"/>
        <v>#DIV/0!</v>
      </c>
      <c r="U21" s="33" t="e">
        <f t="shared" si="15"/>
        <v>#DIV/0!</v>
      </c>
      <c r="V21" s="34" t="e">
        <f t="shared" si="16"/>
        <v>#DIV/0!</v>
      </c>
      <c r="W21" s="2"/>
      <c r="X21" s="12" t="e">
        <f t="shared" si="17"/>
        <v>#DIV/0!</v>
      </c>
      <c r="Y21" s="15" t="e">
        <f t="shared" si="18"/>
        <v>#DIV/0!</v>
      </c>
      <c r="Z21" s="18" t="e">
        <f t="shared" si="19"/>
        <v>#DIV/0!</v>
      </c>
      <c r="AA21" s="32" t="e">
        <f t="shared" si="20"/>
        <v>#DIV/0!</v>
      </c>
      <c r="AB21" s="33" t="e">
        <f t="shared" si="21"/>
        <v>#DIV/0!</v>
      </c>
      <c r="AC21" s="34" t="e">
        <f t="shared" si="22"/>
        <v>#DIV/0!</v>
      </c>
      <c r="AD21" s="44">
        <v>9</v>
      </c>
      <c r="AE21" s="45">
        <f t="shared" si="24"/>
        <v>4</v>
      </c>
    </row>
    <row r="22" spans="1:31">
      <c r="A22" s="9" t="s">
        <v>23</v>
      </c>
      <c r="B22" s="2"/>
      <c r="C22" s="12" t="e">
        <f t="shared" si="0"/>
        <v>#DIV/0!</v>
      </c>
      <c r="D22" s="15" t="e">
        <f t="shared" si="23"/>
        <v>#DIV/0!</v>
      </c>
      <c r="E22" s="18" t="e">
        <f t="shared" si="1"/>
        <v>#DIV/0!</v>
      </c>
      <c r="F22" s="32" t="e">
        <f t="shared" si="2"/>
        <v>#DIV/0!</v>
      </c>
      <c r="G22" s="33" t="e">
        <f t="shared" si="3"/>
        <v>#DIV/0!</v>
      </c>
      <c r="H22" s="34" t="e">
        <f t="shared" si="4"/>
        <v>#DIV/0!</v>
      </c>
      <c r="I22" s="2"/>
      <c r="J22" s="12" t="e">
        <f t="shared" si="5"/>
        <v>#DIV/0!</v>
      </c>
      <c r="K22" s="15" t="e">
        <f t="shared" si="6"/>
        <v>#DIV/0!</v>
      </c>
      <c r="L22" s="18" t="e">
        <f t="shared" si="7"/>
        <v>#DIV/0!</v>
      </c>
      <c r="M22" s="32" t="e">
        <f t="shared" si="8"/>
        <v>#DIV/0!</v>
      </c>
      <c r="N22" s="33" t="e">
        <f t="shared" si="9"/>
        <v>#DIV/0!</v>
      </c>
      <c r="O22" s="34" t="e">
        <f t="shared" si="10"/>
        <v>#DIV/0!</v>
      </c>
      <c r="P22" s="2"/>
      <c r="Q22" s="12" t="e">
        <f t="shared" si="11"/>
        <v>#DIV/0!</v>
      </c>
      <c r="R22" s="15" t="e">
        <f t="shared" si="12"/>
        <v>#DIV/0!</v>
      </c>
      <c r="S22" s="18" t="e">
        <f t="shared" si="13"/>
        <v>#DIV/0!</v>
      </c>
      <c r="T22" s="32" t="e">
        <f t="shared" si="14"/>
        <v>#DIV/0!</v>
      </c>
      <c r="U22" s="33" t="e">
        <f t="shared" si="15"/>
        <v>#DIV/0!</v>
      </c>
      <c r="V22" s="34" t="e">
        <f t="shared" si="16"/>
        <v>#DIV/0!</v>
      </c>
      <c r="W22" s="2"/>
      <c r="X22" s="12" t="e">
        <f t="shared" si="17"/>
        <v>#DIV/0!</v>
      </c>
      <c r="Y22" s="15" t="e">
        <f t="shared" si="18"/>
        <v>#DIV/0!</v>
      </c>
      <c r="Z22" s="18" t="e">
        <f t="shared" si="19"/>
        <v>#DIV/0!</v>
      </c>
      <c r="AA22" s="32" t="e">
        <f t="shared" si="20"/>
        <v>#DIV/0!</v>
      </c>
      <c r="AB22" s="33" t="e">
        <f t="shared" si="21"/>
        <v>#DIV/0!</v>
      </c>
      <c r="AC22" s="34" t="e">
        <f t="shared" si="22"/>
        <v>#DIV/0!</v>
      </c>
      <c r="AD22" s="44">
        <v>10</v>
      </c>
      <c r="AE22" s="45">
        <f t="shared" si="24"/>
        <v>9</v>
      </c>
    </row>
    <row r="23" spans="1:31">
      <c r="A23" s="9" t="s">
        <v>24</v>
      </c>
      <c r="B23" s="2"/>
      <c r="C23" s="12" t="e">
        <f t="shared" ref="C23" si="25">MAX(0,D23-(B$29*H23))</f>
        <v>#DIV/0!</v>
      </c>
      <c r="D23" s="15" t="e">
        <f t="shared" ref="D23" si="26">B$26+($AD23*B$27)</f>
        <v>#DIV/0!</v>
      </c>
      <c r="E23" s="18" t="e">
        <f t="shared" ref="E23" si="27">D23+(B$29*H23)</f>
        <v>#DIV/0!</v>
      </c>
      <c r="F23" s="32" t="e">
        <f t="shared" ref="F23" si="28">(B23-D23)^2</f>
        <v>#DIV/0!</v>
      </c>
      <c r="G23" s="33" t="e">
        <f t="shared" si="3"/>
        <v>#DIV/0!</v>
      </c>
      <c r="H23" s="34" t="e">
        <f t="shared" ref="H23" si="29">SQRT(B$28+G23)</f>
        <v>#DIV/0!</v>
      </c>
      <c r="I23" s="2"/>
      <c r="J23" s="12" t="e">
        <f>MAX(0,K23-(I$29*O23))</f>
        <v>#DIV/0!</v>
      </c>
      <c r="K23" s="15" t="e">
        <f>I$26+($AD23*I$27)</f>
        <v>#DIV/0!</v>
      </c>
      <c r="L23" s="18" t="e">
        <f t="shared" ref="L23" si="30">K23+(I$29*O23)</f>
        <v>#DIV/0!</v>
      </c>
      <c r="M23" s="32" t="e">
        <f t="shared" ref="M23" si="31">(I23-K23)^2</f>
        <v>#DIV/0!</v>
      </c>
      <c r="N23" s="33" t="e">
        <f t="shared" si="9"/>
        <v>#DIV/0!</v>
      </c>
      <c r="O23" s="34" t="e">
        <f t="shared" ref="O23" si="32">SQRT(I$28+N23)</f>
        <v>#DIV/0!</v>
      </c>
      <c r="P23" s="2"/>
      <c r="Q23" s="12" t="e">
        <f t="shared" ref="Q23" si="33">MAX(0,R23-(P$29*V23))</f>
        <v>#DIV/0!</v>
      </c>
      <c r="R23" s="15" t="e">
        <f t="shared" ref="R23" si="34">P$26+($AD23*P$27)</f>
        <v>#DIV/0!</v>
      </c>
      <c r="S23" s="18" t="e">
        <f t="shared" ref="S23" si="35">R23+(P$29*V23)</f>
        <v>#DIV/0!</v>
      </c>
      <c r="T23" s="32" t="e">
        <f t="shared" ref="T23" si="36">(P23-R23)^2</f>
        <v>#DIV/0!</v>
      </c>
      <c r="U23" s="33" t="e">
        <f t="shared" si="15"/>
        <v>#DIV/0!</v>
      </c>
      <c r="V23" s="34" t="e">
        <f t="shared" ref="V23" si="37">SQRT(P$28+U23)</f>
        <v>#DIV/0!</v>
      </c>
      <c r="W23" s="2"/>
      <c r="X23" s="12" t="e">
        <f t="shared" ref="X23" si="38">MAX(0,Y23-(W$29*AC23))</f>
        <v>#DIV/0!</v>
      </c>
      <c r="Y23" s="15" t="e">
        <f t="shared" ref="Y23" si="39">W$26+($AD23*W$27)</f>
        <v>#DIV/0!</v>
      </c>
      <c r="Z23" s="18" t="e">
        <f t="shared" ref="Z23" si="40">Y23+(W$29*AC23)</f>
        <v>#DIV/0!</v>
      </c>
      <c r="AA23" s="32" t="e">
        <f t="shared" ref="AA23" si="41">(W23-Y23)^2</f>
        <v>#DIV/0!</v>
      </c>
      <c r="AB23" s="33" t="e">
        <f t="shared" si="21"/>
        <v>#DIV/0!</v>
      </c>
      <c r="AC23" s="34" t="e">
        <f t="shared" ref="AC23" si="42">SQRT(W$28+AB23)</f>
        <v>#DIV/0!</v>
      </c>
      <c r="AD23" s="44">
        <v>11</v>
      </c>
      <c r="AE23" s="45">
        <f t="shared" si="24"/>
        <v>16</v>
      </c>
    </row>
    <row r="24" spans="1:31">
      <c r="A24" s="9" t="s">
        <v>25</v>
      </c>
      <c r="B24" s="2"/>
      <c r="C24" s="12" t="e">
        <f t="shared" si="0"/>
        <v>#DIV/0!</v>
      </c>
      <c r="D24" s="15" t="e">
        <f t="shared" si="23"/>
        <v>#DIV/0!</v>
      </c>
      <c r="E24" s="18" t="e">
        <f t="shared" si="1"/>
        <v>#DIV/0!</v>
      </c>
      <c r="F24" s="32" t="e">
        <f t="shared" si="2"/>
        <v>#DIV/0!</v>
      </c>
      <c r="G24" s="33" t="e">
        <f t="shared" si="3"/>
        <v>#DIV/0!</v>
      </c>
      <c r="H24" s="34" t="e">
        <f t="shared" si="4"/>
        <v>#DIV/0!</v>
      </c>
      <c r="I24" s="2"/>
      <c r="J24" s="12" t="e">
        <f t="shared" si="5"/>
        <v>#DIV/0!</v>
      </c>
      <c r="K24" s="15" t="e">
        <f t="shared" si="6"/>
        <v>#DIV/0!</v>
      </c>
      <c r="L24" s="18" t="e">
        <f t="shared" si="7"/>
        <v>#DIV/0!</v>
      </c>
      <c r="M24" s="32" t="e">
        <f t="shared" si="8"/>
        <v>#DIV/0!</v>
      </c>
      <c r="N24" s="33" t="e">
        <f t="shared" si="9"/>
        <v>#DIV/0!</v>
      </c>
      <c r="O24" s="34" t="e">
        <f t="shared" si="10"/>
        <v>#DIV/0!</v>
      </c>
      <c r="P24" s="2"/>
      <c r="Q24" s="12" t="e">
        <f t="shared" si="11"/>
        <v>#DIV/0!</v>
      </c>
      <c r="R24" s="15" t="e">
        <f t="shared" si="12"/>
        <v>#DIV/0!</v>
      </c>
      <c r="S24" s="18" t="e">
        <f t="shared" si="13"/>
        <v>#DIV/0!</v>
      </c>
      <c r="T24" s="32" t="e">
        <f t="shared" si="14"/>
        <v>#DIV/0!</v>
      </c>
      <c r="U24" s="33" t="e">
        <f t="shared" si="15"/>
        <v>#DIV/0!</v>
      </c>
      <c r="V24" s="34" t="e">
        <f t="shared" si="16"/>
        <v>#DIV/0!</v>
      </c>
      <c r="W24" s="2"/>
      <c r="X24" s="12" t="e">
        <f t="shared" si="17"/>
        <v>#DIV/0!</v>
      </c>
      <c r="Y24" s="15" t="e">
        <f t="shared" si="18"/>
        <v>#DIV/0!</v>
      </c>
      <c r="Z24" s="18" t="e">
        <f t="shared" si="19"/>
        <v>#DIV/0!</v>
      </c>
      <c r="AA24" s="32" t="e">
        <f t="shared" si="20"/>
        <v>#DIV/0!</v>
      </c>
      <c r="AB24" s="33" t="e">
        <f t="shared" si="21"/>
        <v>#DIV/0!</v>
      </c>
      <c r="AC24" s="34" t="e">
        <f t="shared" si="22"/>
        <v>#DIV/0!</v>
      </c>
      <c r="AD24" s="44">
        <v>12</v>
      </c>
      <c r="AE24" s="45">
        <f t="shared" si="24"/>
        <v>25</v>
      </c>
    </row>
    <row r="25" spans="1:31" ht="14.4" thickBot="1">
      <c r="A25" s="10" t="s">
        <v>26</v>
      </c>
      <c r="B25" s="3"/>
      <c r="C25" s="13" t="e">
        <f t="shared" si="0"/>
        <v>#DIV/0!</v>
      </c>
      <c r="D25" s="16" t="e">
        <f t="shared" si="23"/>
        <v>#DIV/0!</v>
      </c>
      <c r="E25" s="19" t="e">
        <f t="shared" si="1"/>
        <v>#DIV/0!</v>
      </c>
      <c r="F25" s="49" t="e">
        <f t="shared" si="2"/>
        <v>#DIV/0!</v>
      </c>
      <c r="G25" s="36" t="e">
        <f>B$28*(1/B$30+($AE25/$AE$26))</f>
        <v>#DIV/0!</v>
      </c>
      <c r="H25" s="37" t="e">
        <f t="shared" si="4"/>
        <v>#DIV/0!</v>
      </c>
      <c r="I25" s="3"/>
      <c r="J25" s="13" t="e">
        <f t="shared" si="5"/>
        <v>#DIV/0!</v>
      </c>
      <c r="K25" s="16" t="e">
        <f t="shared" si="6"/>
        <v>#DIV/0!</v>
      </c>
      <c r="L25" s="19" t="e">
        <f t="shared" si="7"/>
        <v>#DIV/0!</v>
      </c>
      <c r="M25" s="35" t="e">
        <f t="shared" si="8"/>
        <v>#DIV/0!</v>
      </c>
      <c r="N25" s="36" t="e">
        <f>I$28*(1/I$30+($AE25/$AE$26))</f>
        <v>#DIV/0!</v>
      </c>
      <c r="O25" s="37" t="e">
        <f t="shared" si="10"/>
        <v>#DIV/0!</v>
      </c>
      <c r="P25" s="3"/>
      <c r="Q25" s="13" t="e">
        <f t="shared" si="11"/>
        <v>#DIV/0!</v>
      </c>
      <c r="R25" s="16" t="e">
        <f t="shared" si="12"/>
        <v>#DIV/0!</v>
      </c>
      <c r="S25" s="19" t="e">
        <f t="shared" si="13"/>
        <v>#DIV/0!</v>
      </c>
      <c r="T25" s="35" t="e">
        <f t="shared" si="14"/>
        <v>#DIV/0!</v>
      </c>
      <c r="U25" s="36" t="e">
        <f>P$28*(1/P$30+($AE25/$AE$26))</f>
        <v>#DIV/0!</v>
      </c>
      <c r="V25" s="37" t="e">
        <f t="shared" si="16"/>
        <v>#DIV/0!</v>
      </c>
      <c r="W25" s="3"/>
      <c r="X25" s="13" t="e">
        <f t="shared" si="17"/>
        <v>#DIV/0!</v>
      </c>
      <c r="Y25" s="16" t="e">
        <f t="shared" si="18"/>
        <v>#DIV/0!</v>
      </c>
      <c r="Z25" s="19" t="e">
        <f t="shared" si="19"/>
        <v>#DIV/0!</v>
      </c>
      <c r="AA25" s="35" t="e">
        <f t="shared" si="20"/>
        <v>#DIV/0!</v>
      </c>
      <c r="AB25" s="36" t="e">
        <f>W$28*(1/W$30+($AE25/$AE$26))</f>
        <v>#DIV/0!</v>
      </c>
      <c r="AC25" s="37" t="e">
        <f t="shared" si="22"/>
        <v>#DIV/0!</v>
      </c>
      <c r="AD25" s="46">
        <v>13</v>
      </c>
      <c r="AE25" s="47">
        <f t="shared" si="24"/>
        <v>36</v>
      </c>
    </row>
    <row r="26" spans="1:31" s="5" customFormat="1" ht="16.8" hidden="1" thickBot="1">
      <c r="A26" s="25" t="s">
        <v>3</v>
      </c>
      <c r="B26" s="21" t="e">
        <f>INTERCEPT(B13:B25,$AD13:$AD25)</f>
        <v>#DIV/0!</v>
      </c>
      <c r="C26" s="20" t="s">
        <v>12</v>
      </c>
      <c r="D26" s="20"/>
      <c r="E26" s="20"/>
      <c r="F26" s="28" t="e">
        <f>SUM(F13:F25)</f>
        <v>#DIV/0!</v>
      </c>
      <c r="H26" s="4"/>
      <c r="I26" s="21" t="e">
        <f>INTERCEPT(I13:I25,$AD13:$AD25)</f>
        <v>#DIV/0!</v>
      </c>
      <c r="J26" s="20"/>
      <c r="K26" s="20"/>
      <c r="L26" s="20"/>
      <c r="M26" s="28" t="e">
        <f>SUM(M13:M25)</f>
        <v>#DIV/0!</v>
      </c>
      <c r="N26" s="20"/>
      <c r="O26" s="4"/>
      <c r="P26" s="21" t="e">
        <f>INTERCEPT(P13:P25,$AD13:$AD25)</f>
        <v>#DIV/0!</v>
      </c>
      <c r="Q26" s="20"/>
      <c r="R26" s="20"/>
      <c r="S26" s="20"/>
      <c r="T26" s="28" t="e">
        <f>SUM(T13:T25)</f>
        <v>#DIV/0!</v>
      </c>
      <c r="U26" s="20"/>
      <c r="V26" s="4"/>
      <c r="W26" s="21" t="e">
        <f>INTERCEPT(W13:W25,$AD13:$AD25)</f>
        <v>#DIV/0!</v>
      </c>
      <c r="X26" s="20"/>
      <c r="Y26" s="20"/>
      <c r="Z26" s="20"/>
      <c r="AA26" s="28" t="e">
        <f>SUM(AA13:AA25)</f>
        <v>#DIV/0!</v>
      </c>
      <c r="AB26" s="20"/>
      <c r="AC26" s="4"/>
      <c r="AD26" s="40">
        <f>AVERAGE(AD13:AD25)</f>
        <v>7</v>
      </c>
      <c r="AE26" s="41">
        <f>SUM(AE13:AE25)</f>
        <v>182</v>
      </c>
    </row>
    <row r="27" spans="1:31" s="5" customFormat="1" ht="17.399999999999999" hidden="1">
      <c r="A27" s="26" t="s">
        <v>4</v>
      </c>
      <c r="B27" s="22" t="e">
        <f>SLOPE(B13:B25,$AD13:$AD25)</f>
        <v>#DIV/0!</v>
      </c>
      <c r="C27" s="20" t="s">
        <v>13</v>
      </c>
      <c r="D27" s="20"/>
      <c r="E27" s="20"/>
      <c r="F27" s="20" t="s">
        <v>33</v>
      </c>
      <c r="G27" s="4"/>
      <c r="H27" s="4"/>
      <c r="I27" s="22" t="e">
        <f>SLOPE(I13:I25,$AD13:$AD25)</f>
        <v>#DIV/0!</v>
      </c>
      <c r="J27" s="20"/>
      <c r="K27" s="20"/>
      <c r="L27" s="20"/>
      <c r="M27" s="4"/>
      <c r="N27" s="4"/>
      <c r="O27" s="4"/>
      <c r="P27" s="22" t="e">
        <f>SLOPE(P13:P25,$AD13:$AD25)</f>
        <v>#DIV/0!</v>
      </c>
      <c r="Q27" s="20"/>
      <c r="R27" s="20"/>
      <c r="S27" s="20"/>
      <c r="T27" s="4"/>
      <c r="U27" s="4"/>
      <c r="V27" s="4"/>
      <c r="W27" s="22" t="e">
        <f>SLOPE(W13:W25,$AD13:$AD25)</f>
        <v>#DIV/0!</v>
      </c>
      <c r="X27" s="20"/>
      <c r="Y27" s="20"/>
      <c r="Z27" s="20"/>
      <c r="AA27" s="4"/>
      <c r="AB27" s="4"/>
      <c r="AC27" s="4"/>
      <c r="AD27" s="20" t="s">
        <v>34</v>
      </c>
      <c r="AE27" s="20" t="s">
        <v>35</v>
      </c>
    </row>
    <row r="28" spans="1:31" s="5" customFormat="1" hidden="1">
      <c r="A28" s="26" t="s">
        <v>5</v>
      </c>
      <c r="B28" s="23" t="e">
        <f>F26/(B30-2)</f>
        <v>#DIV/0!</v>
      </c>
      <c r="C28" s="48" t="s">
        <v>41</v>
      </c>
      <c r="D28" s="48"/>
      <c r="E28" s="48"/>
      <c r="F28" s="4"/>
      <c r="G28" s="4"/>
      <c r="H28" s="4"/>
      <c r="I28" s="23" t="e">
        <f>M26/(I30-2)</f>
        <v>#DIV/0!</v>
      </c>
      <c r="J28" s="71"/>
      <c r="K28" s="71"/>
      <c r="L28" s="71"/>
      <c r="M28" s="4"/>
      <c r="N28" s="4"/>
      <c r="O28" s="4"/>
      <c r="P28" s="23" t="e">
        <f>T26/(P30-2)</f>
        <v>#DIV/0!</v>
      </c>
      <c r="Q28" s="71"/>
      <c r="R28" s="71"/>
      <c r="S28" s="71"/>
      <c r="T28" s="4"/>
      <c r="U28" s="4"/>
      <c r="V28" s="4"/>
      <c r="W28" s="23" t="e">
        <f>AA26/(W30-2)</f>
        <v>#DIV/0!</v>
      </c>
      <c r="X28" s="71"/>
      <c r="Y28" s="71"/>
      <c r="Z28" s="71"/>
      <c r="AA28" s="4"/>
      <c r="AB28" s="4"/>
      <c r="AC28" s="4"/>
    </row>
    <row r="29" spans="1:31" s="5" customFormat="1" hidden="1">
      <c r="A29" s="26" t="s">
        <v>27</v>
      </c>
      <c r="B29" s="23" t="e">
        <f>_xlfn.T.INV(0.95,B30-2)</f>
        <v>#NUM!</v>
      </c>
      <c r="C29" s="48" t="s">
        <v>42</v>
      </c>
      <c r="D29" s="48"/>
      <c r="E29" s="48"/>
      <c r="F29" s="4"/>
      <c r="G29" s="4"/>
      <c r="H29" s="4"/>
      <c r="I29" s="23" t="e">
        <f>_xlfn.T.INV(0.95,I30-2)</f>
        <v>#NUM!</v>
      </c>
      <c r="J29" s="71"/>
      <c r="K29" s="71"/>
      <c r="L29" s="71"/>
      <c r="M29" s="4"/>
      <c r="N29" s="4"/>
      <c r="O29" s="4"/>
      <c r="P29" s="23" t="e">
        <f>_xlfn.T.INV(0.95,P30-2)</f>
        <v>#NUM!</v>
      </c>
      <c r="Q29" s="71"/>
      <c r="R29" s="71"/>
      <c r="S29" s="71"/>
      <c r="T29" s="4"/>
      <c r="U29" s="4"/>
      <c r="V29" s="4"/>
      <c r="W29" s="23" t="e">
        <f>_xlfn.T.INV(0.95,W30-2)</f>
        <v>#NUM!</v>
      </c>
      <c r="X29" s="71"/>
      <c r="Y29" s="71"/>
      <c r="Z29" s="71"/>
      <c r="AA29" s="4"/>
      <c r="AB29" s="4"/>
      <c r="AC29" s="4"/>
    </row>
    <row r="30" spans="1:31" s="5" customFormat="1" ht="14.4" hidden="1" thickBot="1">
      <c r="A30" s="27" t="s">
        <v>40</v>
      </c>
      <c r="B30" s="24">
        <f>COUNT(B13:B25)</f>
        <v>0</v>
      </c>
      <c r="C30" s="48" t="s">
        <v>43</v>
      </c>
      <c r="D30" s="48"/>
      <c r="E30" s="48"/>
      <c r="F30" s="4"/>
      <c r="G30" s="4"/>
      <c r="H30" s="4"/>
      <c r="I30" s="24">
        <f>COUNT(I13:I25)</f>
        <v>0</v>
      </c>
      <c r="J30" s="71"/>
      <c r="K30" s="71"/>
      <c r="L30" s="71"/>
      <c r="M30" s="4"/>
      <c r="N30" s="4"/>
      <c r="O30" s="4"/>
      <c r="P30" s="24">
        <f>COUNT(P13:P25)</f>
        <v>0</v>
      </c>
      <c r="Q30" s="71"/>
      <c r="R30" s="71"/>
      <c r="S30" s="71"/>
      <c r="T30" s="4"/>
      <c r="U30" s="4"/>
      <c r="V30" s="4"/>
      <c r="W30" s="24">
        <f>COUNT(W13:W25)</f>
        <v>0</v>
      </c>
      <c r="X30" s="71"/>
      <c r="Y30" s="71"/>
      <c r="Z30" s="71"/>
      <c r="AA30" s="4"/>
      <c r="AB30" s="4"/>
      <c r="AC30" s="4"/>
    </row>
    <row r="31" spans="1:31"/>
    <row r="32" spans="1:31" ht="14.4">
      <c r="A32" s="53" t="s">
        <v>44</v>
      </c>
    </row>
    <row r="33" spans="1:26" ht="14.4">
      <c r="A33" s="53"/>
    </row>
    <row r="34" spans="1:26">
      <c r="A34" s="81" t="s">
        <v>45</v>
      </c>
      <c r="B34" s="81"/>
      <c r="C34" s="81"/>
      <c r="D34" s="81"/>
      <c r="E34" s="81"/>
      <c r="F34" s="81"/>
      <c r="G34" s="81"/>
      <c r="H34" s="81"/>
      <c r="I34" s="81"/>
      <c r="J34" s="81"/>
      <c r="K34" s="81"/>
      <c r="L34" s="81"/>
      <c r="M34" s="81"/>
      <c r="N34" s="81"/>
      <c r="O34" s="81"/>
      <c r="P34" s="81"/>
      <c r="Q34" s="81"/>
      <c r="R34" s="81"/>
      <c r="S34" s="81"/>
      <c r="T34" s="81"/>
      <c r="U34" s="81"/>
      <c r="V34" s="81"/>
      <c r="W34" s="81"/>
      <c r="X34" s="81"/>
      <c r="Y34" s="81"/>
      <c r="Z34" s="81"/>
    </row>
    <row r="35" spans="1:26">
      <c r="A35" s="81"/>
      <c r="B35" s="81"/>
      <c r="C35" s="81"/>
      <c r="D35" s="81"/>
      <c r="E35" s="81"/>
      <c r="F35" s="81"/>
      <c r="G35" s="81"/>
      <c r="H35" s="81"/>
      <c r="I35" s="81"/>
      <c r="J35" s="81"/>
      <c r="K35" s="81"/>
      <c r="L35" s="81"/>
      <c r="M35" s="81"/>
      <c r="N35" s="81"/>
      <c r="O35" s="81"/>
      <c r="P35" s="81"/>
      <c r="Q35" s="81"/>
      <c r="R35" s="81"/>
      <c r="S35" s="81"/>
      <c r="T35" s="81"/>
      <c r="U35" s="81"/>
      <c r="V35" s="81"/>
      <c r="W35" s="81"/>
      <c r="X35" s="81"/>
      <c r="Y35" s="81"/>
      <c r="Z35" s="81"/>
    </row>
    <row r="36" spans="1:26" ht="14.4">
      <c r="A36" s="54"/>
      <c r="B36" s="54"/>
      <c r="C36" s="54"/>
      <c r="D36" s="54"/>
      <c r="E36" s="54"/>
      <c r="F36" s="54"/>
      <c r="G36" s="54"/>
      <c r="H36" s="54"/>
      <c r="I36" s="54"/>
      <c r="J36" s="54"/>
      <c r="K36" s="54"/>
      <c r="L36" s="54"/>
      <c r="M36" s="54"/>
      <c r="N36" s="54"/>
      <c r="O36" s="54"/>
      <c r="P36" s="54"/>
      <c r="Q36" s="54"/>
      <c r="R36" s="54"/>
      <c r="S36" s="54"/>
      <c r="T36" s="54"/>
      <c r="U36" s="54"/>
      <c r="V36" s="54"/>
      <c r="W36" s="54"/>
      <c r="X36" s="54"/>
      <c r="Y36" s="54"/>
      <c r="Z36" s="54"/>
    </row>
    <row r="37" spans="1:26">
      <c r="A37" s="74" t="s">
        <v>48</v>
      </c>
      <c r="B37" s="74"/>
      <c r="C37" s="74"/>
      <c r="D37" s="74"/>
      <c r="E37" s="74"/>
      <c r="F37" s="74"/>
      <c r="G37" s="74"/>
      <c r="H37" s="74"/>
      <c r="I37" s="74"/>
      <c r="J37" s="74"/>
      <c r="K37" s="74"/>
      <c r="L37" s="74"/>
      <c r="M37" s="74"/>
      <c r="N37" s="74"/>
      <c r="O37" s="74"/>
      <c r="P37" s="74"/>
      <c r="Q37" s="74"/>
      <c r="R37" s="74"/>
      <c r="S37" s="74"/>
      <c r="T37" s="74"/>
      <c r="U37" s="74"/>
      <c r="V37" s="74"/>
      <c r="W37" s="74"/>
      <c r="X37" s="74"/>
      <c r="Y37" s="74"/>
      <c r="Z37" s="74"/>
    </row>
    <row r="38" spans="1:26">
      <c r="A38" s="74"/>
      <c r="B38" s="74"/>
      <c r="C38" s="74"/>
      <c r="D38" s="74"/>
      <c r="E38" s="74"/>
      <c r="F38" s="74"/>
      <c r="G38" s="74"/>
      <c r="H38" s="74"/>
      <c r="I38" s="74"/>
      <c r="J38" s="74"/>
      <c r="K38" s="74"/>
      <c r="L38" s="74"/>
      <c r="M38" s="74"/>
      <c r="N38" s="74"/>
      <c r="O38" s="74"/>
      <c r="P38" s="74"/>
      <c r="Q38" s="74"/>
      <c r="R38" s="74"/>
      <c r="S38" s="74"/>
      <c r="T38" s="74"/>
      <c r="U38" s="74"/>
      <c r="V38" s="74"/>
      <c r="W38" s="74"/>
      <c r="X38" s="74"/>
      <c r="Y38" s="74"/>
      <c r="Z38" s="74"/>
    </row>
    <row r="39" spans="1:26">
      <c r="A39" s="74"/>
      <c r="B39" s="74"/>
      <c r="C39" s="74"/>
      <c r="D39" s="74"/>
      <c r="E39" s="74"/>
      <c r="F39" s="74"/>
      <c r="G39" s="74"/>
      <c r="H39" s="74"/>
      <c r="I39" s="74"/>
      <c r="J39" s="74"/>
      <c r="K39" s="74"/>
      <c r="L39" s="74"/>
      <c r="M39" s="74"/>
      <c r="N39" s="74"/>
      <c r="O39" s="74"/>
      <c r="P39" s="74"/>
      <c r="Q39" s="74"/>
      <c r="R39" s="74"/>
      <c r="S39" s="74"/>
      <c r="T39" s="74"/>
      <c r="U39" s="74"/>
      <c r="V39" s="74"/>
      <c r="W39" s="74"/>
      <c r="X39" s="74"/>
      <c r="Y39" s="74"/>
      <c r="Z39" s="74"/>
    </row>
    <row r="40" spans="1:26">
      <c r="A40" s="74"/>
      <c r="B40" s="74"/>
      <c r="C40" s="74"/>
      <c r="D40" s="74"/>
      <c r="E40" s="74"/>
      <c r="F40" s="74"/>
      <c r="G40" s="74"/>
      <c r="H40" s="74"/>
      <c r="I40" s="74"/>
      <c r="J40" s="74"/>
      <c r="K40" s="74"/>
      <c r="L40" s="74"/>
      <c r="M40" s="74"/>
      <c r="N40" s="74"/>
      <c r="O40" s="74"/>
      <c r="P40" s="74"/>
      <c r="Q40" s="74"/>
      <c r="R40" s="74"/>
      <c r="S40" s="74"/>
      <c r="T40" s="74"/>
      <c r="U40" s="74"/>
      <c r="V40" s="74"/>
      <c r="W40" s="74"/>
      <c r="X40" s="74"/>
      <c r="Y40" s="74"/>
      <c r="Z40" s="74"/>
    </row>
    <row r="41" spans="1:26">
      <c r="A41" s="74"/>
      <c r="B41" s="74"/>
      <c r="C41" s="74"/>
      <c r="D41" s="74"/>
      <c r="E41" s="74"/>
      <c r="F41" s="74"/>
      <c r="G41" s="74"/>
      <c r="H41" s="74"/>
      <c r="I41" s="74"/>
      <c r="J41" s="74"/>
      <c r="K41" s="74"/>
      <c r="L41" s="74"/>
      <c r="M41" s="74"/>
      <c r="N41" s="74"/>
      <c r="O41" s="74"/>
      <c r="P41" s="74"/>
      <c r="Q41" s="74"/>
      <c r="R41" s="74"/>
      <c r="S41" s="74"/>
      <c r="T41" s="74"/>
      <c r="U41" s="74"/>
      <c r="V41" s="74"/>
      <c r="W41" s="74"/>
      <c r="X41" s="74"/>
      <c r="Y41" s="74"/>
      <c r="Z41" s="74"/>
    </row>
    <row r="42" spans="1:26" ht="14.4">
      <c r="A42" s="50" t="s">
        <v>46</v>
      </c>
    </row>
    <row r="43" spans="1:26"/>
    <row r="44" spans="1:26"/>
  </sheetData>
  <sheetProtection algorithmName="SHA-512" hashValue="4VNKXoBLTFUmEWnNKKlHrCMZapb7zHMWFLq5bUC4YxJ5nm7RrareuQLat4UFO+6xlyhoSvWjUyKAVNtXn61j0Q==" saltValue="HnoaqW1h9Quhy+DoZblbUw==" spinCount="100000" sheet="1" objects="1" scenarios="1" formatCells="0" formatColumns="0" formatRows="0" insertColumns="0" deleteColumns="0"/>
  <mergeCells count="23">
    <mergeCell ref="A34:Z35"/>
    <mergeCell ref="A37:Z41"/>
    <mergeCell ref="J30:L30"/>
    <mergeCell ref="Q30:S30"/>
    <mergeCell ref="X30:Z30"/>
    <mergeCell ref="AA11:AC11"/>
    <mergeCell ref="AD11:AE11"/>
    <mergeCell ref="J28:L28"/>
    <mergeCell ref="Q28:S28"/>
    <mergeCell ref="X28:Z28"/>
    <mergeCell ref="J29:L29"/>
    <mergeCell ref="Q29:S29"/>
    <mergeCell ref="X29:Z29"/>
    <mergeCell ref="A1:Z1"/>
    <mergeCell ref="A2:Z2"/>
    <mergeCell ref="B11:E11"/>
    <mergeCell ref="I11:L11"/>
    <mergeCell ref="P11:S11"/>
    <mergeCell ref="W11:Z11"/>
    <mergeCell ref="A4:Z9"/>
    <mergeCell ref="F11:H11"/>
    <mergeCell ref="M11:O11"/>
    <mergeCell ref="T11:V11"/>
  </mergeCells>
  <conditionalFormatting sqref="B13:E25">
    <cfRule type="expression" dxfId="7" priority="4">
      <formula>OR($B13&lt;$C13,$B13&gt;$E13)</formula>
    </cfRule>
  </conditionalFormatting>
  <conditionalFormatting sqref="W13:Z25">
    <cfRule type="expression" dxfId="6" priority="1">
      <formula>OR($W13&lt;$X13,$W13&gt;$Z13)</formula>
    </cfRule>
  </conditionalFormatting>
  <conditionalFormatting sqref="I13:L25">
    <cfRule type="expression" dxfId="5" priority="3">
      <formula>OR($I13&lt;$J13,$I13&gt;$L13)</formula>
    </cfRule>
  </conditionalFormatting>
  <conditionalFormatting sqref="P13:S25">
    <cfRule type="expression" dxfId="4" priority="2">
      <formula>OR($P13&lt;$Q13,$P13&gt;$S13)</formula>
    </cfRule>
  </conditionalFormatting>
  <pageMargins left="0.7" right="0.7" top="0.75" bottom="0.75" header="0.3" footer="0.3"/>
  <pageSetup paperSize="5" scale="8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4"/>
  <sheetViews>
    <sheetView showGridLines="0" zoomScaleNormal="100" workbookViewId="0">
      <selection activeCell="A4" sqref="A4:Z9"/>
    </sheetView>
  </sheetViews>
  <sheetFormatPr defaultColWidth="0" defaultRowHeight="13.8" zeroHeight="1"/>
  <cols>
    <col min="1" max="1" width="12.5" customWidth="1"/>
    <col min="2" max="5" width="9.59765625" customWidth="1"/>
    <col min="6" max="8" width="9.59765625" hidden="1" customWidth="1"/>
    <col min="9" max="12" width="9.59765625" customWidth="1"/>
    <col min="13" max="15" width="9.59765625" hidden="1" customWidth="1"/>
    <col min="16" max="19" width="9.59765625" customWidth="1"/>
    <col min="20" max="22" width="9.59765625" hidden="1" customWidth="1"/>
    <col min="23" max="26" width="9.59765625" customWidth="1"/>
    <col min="27" max="29" width="9.59765625" hidden="1" customWidth="1"/>
    <col min="30" max="31" width="8.59765625" hidden="1" customWidth="1"/>
    <col min="32" max="32" width="8.796875" hidden="1" customWidth="1"/>
    <col min="33" max="16384" width="8.796875" hidden="1"/>
  </cols>
  <sheetData>
    <row r="1" spans="1:31" ht="21">
      <c r="A1" s="72"/>
      <c r="B1" s="72"/>
      <c r="C1" s="72"/>
      <c r="D1" s="72"/>
      <c r="E1" s="72"/>
      <c r="F1" s="72"/>
      <c r="G1" s="72"/>
      <c r="H1" s="72"/>
      <c r="I1" s="72"/>
      <c r="J1" s="72"/>
      <c r="K1" s="72"/>
      <c r="L1" s="72"/>
      <c r="M1" s="72"/>
      <c r="N1" s="72"/>
      <c r="O1" s="72"/>
      <c r="P1" s="72"/>
      <c r="Q1" s="72"/>
      <c r="R1" s="72"/>
      <c r="S1" s="72"/>
      <c r="T1" s="72"/>
      <c r="U1" s="72"/>
      <c r="V1" s="72"/>
      <c r="W1" s="72"/>
      <c r="X1" s="72"/>
      <c r="Y1" s="72"/>
      <c r="Z1" s="72"/>
    </row>
    <row r="2" spans="1:31" ht="17.399999999999999">
      <c r="A2" s="73"/>
      <c r="B2" s="73"/>
      <c r="C2" s="73"/>
      <c r="D2" s="73"/>
      <c r="E2" s="73"/>
      <c r="F2" s="73"/>
      <c r="G2" s="73"/>
      <c r="H2" s="73"/>
      <c r="I2" s="73"/>
      <c r="J2" s="73"/>
      <c r="K2" s="73"/>
      <c r="L2" s="73"/>
      <c r="M2" s="73"/>
      <c r="N2" s="73"/>
      <c r="O2" s="73"/>
      <c r="P2" s="73"/>
      <c r="Q2" s="73"/>
      <c r="R2" s="73"/>
      <c r="S2" s="73"/>
      <c r="T2" s="73"/>
      <c r="U2" s="73"/>
      <c r="V2" s="73"/>
      <c r="W2" s="73"/>
      <c r="X2" s="73"/>
      <c r="Y2" s="73"/>
      <c r="Z2" s="73"/>
    </row>
    <row r="3" spans="1:31"/>
    <row r="4" spans="1:31">
      <c r="A4" s="74" t="s">
        <v>50</v>
      </c>
      <c r="B4" s="75"/>
      <c r="C4" s="75"/>
      <c r="D4" s="75"/>
      <c r="E4" s="75"/>
      <c r="F4" s="75"/>
      <c r="G4" s="75"/>
      <c r="H4" s="75"/>
      <c r="I4" s="75"/>
      <c r="J4" s="75"/>
      <c r="K4" s="75"/>
      <c r="L4" s="75"/>
      <c r="M4" s="75"/>
      <c r="N4" s="75"/>
      <c r="O4" s="75"/>
      <c r="P4" s="75"/>
      <c r="Q4" s="75"/>
      <c r="R4" s="75"/>
      <c r="S4" s="75"/>
      <c r="T4" s="75"/>
      <c r="U4" s="75"/>
      <c r="V4" s="75"/>
      <c r="W4" s="75"/>
      <c r="X4" s="75"/>
      <c r="Y4" s="75"/>
      <c r="Z4" s="75"/>
    </row>
    <row r="5" spans="1:31">
      <c r="A5" s="75"/>
      <c r="B5" s="75"/>
      <c r="C5" s="75"/>
      <c r="D5" s="75"/>
      <c r="E5" s="75"/>
      <c r="F5" s="75"/>
      <c r="G5" s="75"/>
      <c r="H5" s="75"/>
      <c r="I5" s="75"/>
      <c r="J5" s="75"/>
      <c r="K5" s="75"/>
      <c r="L5" s="75"/>
      <c r="M5" s="75"/>
      <c r="N5" s="75"/>
      <c r="O5" s="75"/>
      <c r="P5" s="75"/>
      <c r="Q5" s="75"/>
      <c r="R5" s="75"/>
      <c r="S5" s="75"/>
      <c r="T5" s="75"/>
      <c r="U5" s="75"/>
      <c r="V5" s="75"/>
      <c r="W5" s="75"/>
      <c r="X5" s="75"/>
      <c r="Y5" s="75"/>
      <c r="Z5" s="75"/>
    </row>
    <row r="6" spans="1:31">
      <c r="A6" s="75"/>
      <c r="B6" s="75"/>
      <c r="C6" s="75"/>
      <c r="D6" s="75"/>
      <c r="E6" s="75"/>
      <c r="F6" s="75"/>
      <c r="G6" s="75"/>
      <c r="H6" s="75"/>
      <c r="I6" s="75"/>
      <c r="J6" s="75"/>
      <c r="K6" s="75"/>
      <c r="L6" s="75"/>
      <c r="M6" s="75"/>
      <c r="N6" s="75"/>
      <c r="O6" s="75"/>
      <c r="P6" s="75"/>
      <c r="Q6" s="75"/>
      <c r="R6" s="75"/>
      <c r="S6" s="75"/>
      <c r="T6" s="75"/>
      <c r="U6" s="75"/>
      <c r="V6" s="75"/>
      <c r="W6" s="75"/>
      <c r="X6" s="75"/>
      <c r="Y6" s="75"/>
      <c r="Z6" s="75"/>
    </row>
    <row r="7" spans="1:31">
      <c r="A7" s="75"/>
      <c r="B7" s="75"/>
      <c r="C7" s="75"/>
      <c r="D7" s="75"/>
      <c r="E7" s="75"/>
      <c r="F7" s="75"/>
      <c r="G7" s="75"/>
      <c r="H7" s="75"/>
      <c r="I7" s="75"/>
      <c r="J7" s="75"/>
      <c r="K7" s="75"/>
      <c r="L7" s="75"/>
      <c r="M7" s="75"/>
      <c r="N7" s="75"/>
      <c r="O7" s="75"/>
      <c r="P7" s="75"/>
      <c r="Q7" s="75"/>
      <c r="R7" s="75"/>
      <c r="S7" s="75"/>
      <c r="T7" s="75"/>
      <c r="U7" s="75"/>
      <c r="V7" s="75"/>
      <c r="W7" s="75"/>
      <c r="X7" s="75"/>
      <c r="Y7" s="75"/>
      <c r="Z7" s="75"/>
    </row>
    <row r="8" spans="1:31" ht="17.399999999999999" customHeight="1">
      <c r="A8" s="75"/>
      <c r="B8" s="75"/>
      <c r="C8" s="75"/>
      <c r="D8" s="75"/>
      <c r="E8" s="75"/>
      <c r="F8" s="75"/>
      <c r="G8" s="75"/>
      <c r="H8" s="75"/>
      <c r="I8" s="75"/>
      <c r="J8" s="75"/>
      <c r="K8" s="75"/>
      <c r="L8" s="75"/>
      <c r="M8" s="75"/>
      <c r="N8" s="75"/>
      <c r="O8" s="75"/>
      <c r="P8" s="75"/>
      <c r="Q8" s="75"/>
      <c r="R8" s="75"/>
      <c r="S8" s="75"/>
      <c r="T8" s="75"/>
      <c r="U8" s="75"/>
      <c r="V8" s="75"/>
      <c r="W8" s="75"/>
      <c r="X8" s="75"/>
      <c r="Y8" s="75"/>
      <c r="Z8" s="75"/>
    </row>
    <row r="9" spans="1:31" ht="25.8" hidden="1" customHeight="1">
      <c r="A9" s="75"/>
      <c r="B9" s="75"/>
      <c r="C9" s="75"/>
      <c r="D9" s="75"/>
      <c r="E9" s="75"/>
      <c r="F9" s="75"/>
      <c r="G9" s="75"/>
      <c r="H9" s="75"/>
      <c r="I9" s="75"/>
      <c r="J9" s="75"/>
      <c r="K9" s="75"/>
      <c r="L9" s="75"/>
      <c r="M9" s="75"/>
      <c r="N9" s="75"/>
      <c r="O9" s="75"/>
      <c r="P9" s="75"/>
      <c r="Q9" s="75"/>
      <c r="R9" s="75"/>
      <c r="S9" s="75"/>
      <c r="T9" s="75"/>
      <c r="U9" s="75"/>
      <c r="V9" s="75"/>
      <c r="W9" s="75"/>
      <c r="X9" s="75"/>
      <c r="Y9" s="75"/>
      <c r="Z9" s="75"/>
    </row>
    <row r="10" spans="1:31" ht="14.4" thickBot="1"/>
    <row r="11" spans="1:31" s="55" customFormat="1">
      <c r="A11" s="6"/>
      <c r="B11" s="82" t="s">
        <v>36</v>
      </c>
      <c r="C11" s="83"/>
      <c r="D11" s="83"/>
      <c r="E11" s="84"/>
      <c r="F11" s="76" t="s">
        <v>11</v>
      </c>
      <c r="G11" s="77"/>
      <c r="H11" s="78"/>
      <c r="I11" s="82" t="s">
        <v>37</v>
      </c>
      <c r="J11" s="83"/>
      <c r="K11" s="83"/>
      <c r="L11" s="84"/>
      <c r="M11" s="76" t="s">
        <v>11</v>
      </c>
      <c r="N11" s="77"/>
      <c r="O11" s="78"/>
      <c r="P11" s="82" t="s">
        <v>38</v>
      </c>
      <c r="Q11" s="83"/>
      <c r="R11" s="83"/>
      <c r="S11" s="84"/>
      <c r="T11" s="76" t="s">
        <v>11</v>
      </c>
      <c r="U11" s="77"/>
      <c r="V11" s="78"/>
      <c r="W11" s="82" t="s">
        <v>39</v>
      </c>
      <c r="X11" s="83"/>
      <c r="Y11" s="83"/>
      <c r="Z11" s="84"/>
      <c r="AA11" s="76" t="s">
        <v>11</v>
      </c>
      <c r="AB11" s="77"/>
      <c r="AC11" s="77"/>
      <c r="AD11" s="79" t="s">
        <v>32</v>
      </c>
      <c r="AE11" s="80"/>
    </row>
    <row r="12" spans="1:31" s="55" customFormat="1" ht="28.2" thickBot="1">
      <c r="A12" s="7" t="s">
        <v>31</v>
      </c>
      <c r="B12" s="56" t="s">
        <v>28</v>
      </c>
      <c r="C12" s="57" t="s">
        <v>0</v>
      </c>
      <c r="D12" s="57" t="s">
        <v>1</v>
      </c>
      <c r="E12" s="58" t="s">
        <v>2</v>
      </c>
      <c r="F12" s="59" t="s">
        <v>6</v>
      </c>
      <c r="G12" s="60" t="s">
        <v>7</v>
      </c>
      <c r="H12" s="61" t="s">
        <v>8</v>
      </c>
      <c r="I12" s="56" t="s">
        <v>28</v>
      </c>
      <c r="J12" s="57" t="s">
        <v>0</v>
      </c>
      <c r="K12" s="57" t="s">
        <v>1</v>
      </c>
      <c r="L12" s="58" t="s">
        <v>2</v>
      </c>
      <c r="M12" s="59" t="s">
        <v>6</v>
      </c>
      <c r="N12" s="60" t="s">
        <v>7</v>
      </c>
      <c r="O12" s="61" t="s">
        <v>8</v>
      </c>
      <c r="P12" s="56" t="s">
        <v>28</v>
      </c>
      <c r="Q12" s="57" t="s">
        <v>0</v>
      </c>
      <c r="R12" s="57" t="s">
        <v>1</v>
      </c>
      <c r="S12" s="58" t="s">
        <v>2</v>
      </c>
      <c r="T12" s="59" t="s">
        <v>6</v>
      </c>
      <c r="U12" s="60" t="s">
        <v>7</v>
      </c>
      <c r="V12" s="61" t="s">
        <v>8</v>
      </c>
      <c r="W12" s="56" t="s">
        <v>28</v>
      </c>
      <c r="X12" s="57" t="s">
        <v>0</v>
      </c>
      <c r="Y12" s="57" t="s">
        <v>1</v>
      </c>
      <c r="Z12" s="58" t="s">
        <v>2</v>
      </c>
      <c r="AA12" s="59" t="s">
        <v>6</v>
      </c>
      <c r="AB12" s="60" t="s">
        <v>7</v>
      </c>
      <c r="AC12" s="61" t="s">
        <v>8</v>
      </c>
      <c r="AD12" s="62" t="s">
        <v>9</v>
      </c>
      <c r="AE12" s="63" t="s">
        <v>10</v>
      </c>
    </row>
    <row r="13" spans="1:31">
      <c r="A13" s="8" t="s">
        <v>14</v>
      </c>
      <c r="B13" s="1"/>
      <c r="C13" s="11" t="e">
        <f>MAX(0,D13-(B$30*H13))</f>
        <v>#DIV/0!</v>
      </c>
      <c r="D13" s="14" t="e">
        <f>B$27+($AD13*B$28)</f>
        <v>#DIV/0!</v>
      </c>
      <c r="E13" s="17" t="e">
        <f>D13+(B$30*H13)</f>
        <v>#DIV/0!</v>
      </c>
      <c r="F13" s="29" t="e">
        <f>(B13-D13)^2</f>
        <v>#DIV/0!</v>
      </c>
      <c r="G13" s="30" t="e">
        <f>B$29*(1/B$31+($AE13/$AE$27))</f>
        <v>#DIV/0!</v>
      </c>
      <c r="H13" s="31" t="e">
        <f>SQRT(B$29+G13)</f>
        <v>#DIV/0!</v>
      </c>
      <c r="I13" s="1"/>
      <c r="J13" s="11" t="e">
        <f>MAX(0,K13-(I$30*O13))</f>
        <v>#DIV/0!</v>
      </c>
      <c r="K13" s="14" t="e">
        <f>I$27+($AD13*I$28)</f>
        <v>#DIV/0!</v>
      </c>
      <c r="L13" s="17" t="e">
        <f>K13+(I$30*O13)</f>
        <v>#DIV/0!</v>
      </c>
      <c r="M13" s="29" t="e">
        <f>(I13-K13)^2</f>
        <v>#DIV/0!</v>
      </c>
      <c r="N13" s="30" t="e">
        <f>I$29*(1/I$31+($AE13/$AE$27))</f>
        <v>#DIV/0!</v>
      </c>
      <c r="O13" s="31" t="e">
        <f>SQRT(I$29+N13)</f>
        <v>#DIV/0!</v>
      </c>
      <c r="P13" s="1"/>
      <c r="Q13" s="11" t="e">
        <f>MAX(0,R13-(P$30*V13))</f>
        <v>#DIV/0!</v>
      </c>
      <c r="R13" s="14" t="e">
        <f>P$27+($AD13*P$28)</f>
        <v>#DIV/0!</v>
      </c>
      <c r="S13" s="17" t="e">
        <f>R13+(P$30*V13)</f>
        <v>#DIV/0!</v>
      </c>
      <c r="T13" s="29" t="e">
        <f>(P13-R13)^2</f>
        <v>#DIV/0!</v>
      </c>
      <c r="U13" s="30" t="e">
        <f>P$29*(1/P$31+($AE13/$AE$27))</f>
        <v>#DIV/0!</v>
      </c>
      <c r="V13" s="31" t="e">
        <f>SQRT(P$29+U13)</f>
        <v>#DIV/0!</v>
      </c>
      <c r="W13" s="1"/>
      <c r="X13" s="11" t="e">
        <f>MAX(0,Y13-(W$30*AC13))</f>
        <v>#DIV/0!</v>
      </c>
      <c r="Y13" s="14" t="e">
        <f>W$27+($AD13*W$28)</f>
        <v>#DIV/0!</v>
      </c>
      <c r="Z13" s="17" t="e">
        <f>Y13+(W$30*AC13)</f>
        <v>#DIV/0!</v>
      </c>
      <c r="AA13" s="29" t="e">
        <f>(W13-Y13)^2</f>
        <v>#DIV/0!</v>
      </c>
      <c r="AB13" s="30" t="e">
        <f>W$29*(1/W$31+($AE13/$AE$27))</f>
        <v>#DIV/0!</v>
      </c>
      <c r="AC13" s="31" t="e">
        <f>SQRT(W$29+AB13)</f>
        <v>#DIV/0!</v>
      </c>
      <c r="AD13" s="42">
        <v>1</v>
      </c>
      <c r="AE13" s="43">
        <f>(AD13-AD$27)^2</f>
        <v>42.25</v>
      </c>
    </row>
    <row r="14" spans="1:31">
      <c r="A14" s="9" t="s">
        <v>15</v>
      </c>
      <c r="B14" s="2"/>
      <c r="C14" s="12" t="e">
        <f t="shared" ref="C14:C26" si="0">MAX(0,D14-(B$30*H14))</f>
        <v>#DIV/0!</v>
      </c>
      <c r="D14" s="15" t="e">
        <f>B$27+($AD14*B$28)</f>
        <v>#DIV/0!</v>
      </c>
      <c r="E14" s="18" t="e">
        <f t="shared" ref="E14:E26" si="1">D14+(B$30*H14)</f>
        <v>#DIV/0!</v>
      </c>
      <c r="F14" s="32" t="e">
        <f t="shared" ref="F14:F26" si="2">(B14-D14)^2</f>
        <v>#DIV/0!</v>
      </c>
      <c r="G14" s="33" t="e">
        <f t="shared" ref="G14:G25" si="3">B$29*(1/B$31+($AE14/$AE$27))</f>
        <v>#DIV/0!</v>
      </c>
      <c r="H14" s="34" t="e">
        <f t="shared" ref="H14:H26" si="4">SQRT(B$29+G14)</f>
        <v>#DIV/0!</v>
      </c>
      <c r="I14" s="2"/>
      <c r="J14" s="12" t="e">
        <f t="shared" ref="J14:J26" si="5">MAX(0,K14-(I$30*O14))</f>
        <v>#DIV/0!</v>
      </c>
      <c r="K14" s="15" t="e">
        <f t="shared" ref="K14:K26" si="6">I$27+($AD14*I$28)</f>
        <v>#DIV/0!</v>
      </c>
      <c r="L14" s="18" t="e">
        <f t="shared" ref="L14:L26" si="7">K14+(I$30*O14)</f>
        <v>#DIV/0!</v>
      </c>
      <c r="M14" s="32" t="e">
        <f t="shared" ref="M14:M26" si="8">(I14-K14)^2</f>
        <v>#DIV/0!</v>
      </c>
      <c r="N14" s="33" t="e">
        <f t="shared" ref="N14:N25" si="9">I$29*(1/I$31+($AE14/$AE$27))</f>
        <v>#DIV/0!</v>
      </c>
      <c r="O14" s="34" t="e">
        <f t="shared" ref="O14:O26" si="10">SQRT(I$29+N14)</f>
        <v>#DIV/0!</v>
      </c>
      <c r="P14" s="2"/>
      <c r="Q14" s="12" t="e">
        <f t="shared" ref="Q14:Q26" si="11">MAX(0,R14-(P$30*V14))</f>
        <v>#DIV/0!</v>
      </c>
      <c r="R14" s="15" t="e">
        <f t="shared" ref="R14:R26" si="12">P$27+($AD14*P$28)</f>
        <v>#DIV/0!</v>
      </c>
      <c r="S14" s="18" t="e">
        <f t="shared" ref="S14:S26" si="13">R14+(P$30*V14)</f>
        <v>#DIV/0!</v>
      </c>
      <c r="T14" s="32" t="e">
        <f t="shared" ref="T14:T26" si="14">(P14-R14)^2</f>
        <v>#DIV/0!</v>
      </c>
      <c r="U14" s="33" t="e">
        <f t="shared" ref="U14:U25" si="15">P$29*(1/P$31+($AE14/$AE$27))</f>
        <v>#DIV/0!</v>
      </c>
      <c r="V14" s="34" t="e">
        <f t="shared" ref="V14:V26" si="16">SQRT(P$29+U14)</f>
        <v>#DIV/0!</v>
      </c>
      <c r="W14" s="2"/>
      <c r="X14" s="12" t="e">
        <f t="shared" ref="X14:X26" si="17">MAX(0,Y14-(W$30*AC14))</f>
        <v>#DIV/0!</v>
      </c>
      <c r="Y14" s="15" t="e">
        <f t="shared" ref="Y14:Y26" si="18">W$27+($AD14*W$28)</f>
        <v>#DIV/0!</v>
      </c>
      <c r="Z14" s="18" t="e">
        <f t="shared" ref="Z14:Z26" si="19">Y14+(W$30*AC14)</f>
        <v>#DIV/0!</v>
      </c>
      <c r="AA14" s="32" t="e">
        <f t="shared" ref="AA14:AA26" si="20">(W14-Y14)^2</f>
        <v>#DIV/0!</v>
      </c>
      <c r="AB14" s="33" t="e">
        <f t="shared" ref="AB14:AB25" si="21">W$29*(1/W$31+($AE14/$AE$27))</f>
        <v>#DIV/0!</v>
      </c>
      <c r="AC14" s="34" t="e">
        <f t="shared" ref="AC14:AC26" si="22">SQRT(W$29+AB14)</f>
        <v>#DIV/0!</v>
      </c>
      <c r="AD14" s="44">
        <v>2</v>
      </c>
      <c r="AE14" s="45">
        <f>(AD14-AD$27)^2</f>
        <v>30.25</v>
      </c>
    </row>
    <row r="15" spans="1:31">
      <c r="A15" s="9" t="s">
        <v>16</v>
      </c>
      <c r="B15" s="2"/>
      <c r="C15" s="12" t="e">
        <f>MAX(0,D15-(B$30*H15))</f>
        <v>#DIV/0!</v>
      </c>
      <c r="D15" s="15" t="e">
        <f t="shared" ref="D15:D26" si="23">B$27+($AD15*B$28)</f>
        <v>#DIV/0!</v>
      </c>
      <c r="E15" s="18" t="e">
        <f>D15+(B$30*H15)</f>
        <v>#DIV/0!</v>
      </c>
      <c r="F15" s="32" t="e">
        <f t="shared" si="2"/>
        <v>#DIV/0!</v>
      </c>
      <c r="G15" s="33" t="e">
        <f t="shared" si="3"/>
        <v>#DIV/0!</v>
      </c>
      <c r="H15" s="34" t="e">
        <f t="shared" si="4"/>
        <v>#DIV/0!</v>
      </c>
      <c r="I15" s="2"/>
      <c r="J15" s="12" t="e">
        <f t="shared" si="5"/>
        <v>#DIV/0!</v>
      </c>
      <c r="K15" s="15" t="e">
        <f t="shared" si="6"/>
        <v>#DIV/0!</v>
      </c>
      <c r="L15" s="18" t="e">
        <f t="shared" si="7"/>
        <v>#DIV/0!</v>
      </c>
      <c r="M15" s="32" t="e">
        <f t="shared" si="8"/>
        <v>#DIV/0!</v>
      </c>
      <c r="N15" s="33" t="e">
        <f t="shared" si="9"/>
        <v>#DIV/0!</v>
      </c>
      <c r="O15" s="34" t="e">
        <f>SQRT(I$29+N15)</f>
        <v>#DIV/0!</v>
      </c>
      <c r="P15" s="2"/>
      <c r="Q15" s="12" t="e">
        <f t="shared" si="11"/>
        <v>#DIV/0!</v>
      </c>
      <c r="R15" s="15" t="e">
        <f t="shared" si="12"/>
        <v>#DIV/0!</v>
      </c>
      <c r="S15" s="18" t="e">
        <f t="shared" si="13"/>
        <v>#DIV/0!</v>
      </c>
      <c r="T15" s="32" t="e">
        <f t="shared" si="14"/>
        <v>#DIV/0!</v>
      </c>
      <c r="U15" s="33" t="e">
        <f t="shared" si="15"/>
        <v>#DIV/0!</v>
      </c>
      <c r="V15" s="34" t="e">
        <f t="shared" si="16"/>
        <v>#DIV/0!</v>
      </c>
      <c r="W15" s="2"/>
      <c r="X15" s="12" t="e">
        <f t="shared" si="17"/>
        <v>#DIV/0!</v>
      </c>
      <c r="Y15" s="15" t="e">
        <f t="shared" si="18"/>
        <v>#DIV/0!</v>
      </c>
      <c r="Z15" s="18" t="e">
        <f t="shared" si="19"/>
        <v>#DIV/0!</v>
      </c>
      <c r="AA15" s="32" t="e">
        <f t="shared" si="20"/>
        <v>#DIV/0!</v>
      </c>
      <c r="AB15" s="33" t="e">
        <f t="shared" si="21"/>
        <v>#DIV/0!</v>
      </c>
      <c r="AC15" s="34" t="e">
        <f t="shared" si="22"/>
        <v>#DIV/0!</v>
      </c>
      <c r="AD15" s="44">
        <v>3</v>
      </c>
      <c r="AE15" s="45">
        <f t="shared" ref="AE15:AE26" si="24">(AD15-AD$27)^2</f>
        <v>20.25</v>
      </c>
    </row>
    <row r="16" spans="1:31">
      <c r="A16" s="9" t="s">
        <v>17</v>
      </c>
      <c r="B16" s="2"/>
      <c r="C16" s="12" t="e">
        <f t="shared" si="0"/>
        <v>#DIV/0!</v>
      </c>
      <c r="D16" s="15" t="e">
        <f>B$27+($AD16*B$28)</f>
        <v>#DIV/0!</v>
      </c>
      <c r="E16" s="18" t="e">
        <f t="shared" si="1"/>
        <v>#DIV/0!</v>
      </c>
      <c r="F16" s="32" t="e">
        <f t="shared" si="2"/>
        <v>#DIV/0!</v>
      </c>
      <c r="G16" s="33" t="e">
        <f t="shared" si="3"/>
        <v>#DIV/0!</v>
      </c>
      <c r="H16" s="34" t="e">
        <f t="shared" si="4"/>
        <v>#DIV/0!</v>
      </c>
      <c r="I16" s="2"/>
      <c r="J16" s="12" t="e">
        <f t="shared" si="5"/>
        <v>#DIV/0!</v>
      </c>
      <c r="K16" s="15" t="e">
        <f t="shared" si="6"/>
        <v>#DIV/0!</v>
      </c>
      <c r="L16" s="18" t="e">
        <f t="shared" si="7"/>
        <v>#DIV/0!</v>
      </c>
      <c r="M16" s="32" t="e">
        <f>(I16-K16)^2</f>
        <v>#DIV/0!</v>
      </c>
      <c r="N16" s="33" t="e">
        <f t="shared" si="9"/>
        <v>#DIV/0!</v>
      </c>
      <c r="O16" s="34" t="e">
        <f t="shared" si="10"/>
        <v>#DIV/0!</v>
      </c>
      <c r="P16" s="2"/>
      <c r="Q16" s="12" t="e">
        <f t="shared" si="11"/>
        <v>#DIV/0!</v>
      </c>
      <c r="R16" s="15" t="e">
        <f t="shared" si="12"/>
        <v>#DIV/0!</v>
      </c>
      <c r="S16" s="18" t="e">
        <f t="shared" si="13"/>
        <v>#DIV/0!</v>
      </c>
      <c r="T16" s="32" t="e">
        <f t="shared" si="14"/>
        <v>#DIV/0!</v>
      </c>
      <c r="U16" s="33" t="e">
        <f t="shared" si="15"/>
        <v>#DIV/0!</v>
      </c>
      <c r="V16" s="34" t="e">
        <f t="shared" si="16"/>
        <v>#DIV/0!</v>
      </c>
      <c r="W16" s="2"/>
      <c r="X16" s="12" t="e">
        <f t="shared" si="17"/>
        <v>#DIV/0!</v>
      </c>
      <c r="Y16" s="15" t="e">
        <f t="shared" si="18"/>
        <v>#DIV/0!</v>
      </c>
      <c r="Z16" s="18" t="e">
        <f t="shared" si="19"/>
        <v>#DIV/0!</v>
      </c>
      <c r="AA16" s="32" t="e">
        <f t="shared" si="20"/>
        <v>#DIV/0!</v>
      </c>
      <c r="AB16" s="33" t="e">
        <f t="shared" si="21"/>
        <v>#DIV/0!</v>
      </c>
      <c r="AC16" s="34" t="e">
        <f t="shared" si="22"/>
        <v>#DIV/0!</v>
      </c>
      <c r="AD16" s="44">
        <v>4</v>
      </c>
      <c r="AE16" s="45">
        <f t="shared" si="24"/>
        <v>12.25</v>
      </c>
    </row>
    <row r="17" spans="1:31">
      <c r="A17" s="9" t="s">
        <v>18</v>
      </c>
      <c r="B17" s="2"/>
      <c r="C17" s="12" t="e">
        <f t="shared" si="0"/>
        <v>#DIV/0!</v>
      </c>
      <c r="D17" s="15" t="e">
        <f t="shared" si="23"/>
        <v>#DIV/0!</v>
      </c>
      <c r="E17" s="18" t="e">
        <f t="shared" si="1"/>
        <v>#DIV/0!</v>
      </c>
      <c r="F17" s="32" t="e">
        <f t="shared" si="2"/>
        <v>#DIV/0!</v>
      </c>
      <c r="G17" s="33" t="e">
        <f t="shared" si="3"/>
        <v>#DIV/0!</v>
      </c>
      <c r="H17" s="34" t="e">
        <f t="shared" si="4"/>
        <v>#DIV/0!</v>
      </c>
      <c r="I17" s="2"/>
      <c r="J17" s="12" t="e">
        <f t="shared" si="5"/>
        <v>#DIV/0!</v>
      </c>
      <c r="K17" s="15" t="e">
        <f t="shared" si="6"/>
        <v>#DIV/0!</v>
      </c>
      <c r="L17" s="18" t="e">
        <f t="shared" si="7"/>
        <v>#DIV/0!</v>
      </c>
      <c r="M17" s="32" t="e">
        <f t="shared" si="8"/>
        <v>#DIV/0!</v>
      </c>
      <c r="N17" s="33" t="e">
        <f t="shared" si="9"/>
        <v>#DIV/0!</v>
      </c>
      <c r="O17" s="34" t="e">
        <f t="shared" si="10"/>
        <v>#DIV/0!</v>
      </c>
      <c r="P17" s="2"/>
      <c r="Q17" s="12" t="e">
        <f t="shared" si="11"/>
        <v>#DIV/0!</v>
      </c>
      <c r="R17" s="15" t="e">
        <f t="shared" si="12"/>
        <v>#DIV/0!</v>
      </c>
      <c r="S17" s="18" t="e">
        <f t="shared" si="13"/>
        <v>#DIV/0!</v>
      </c>
      <c r="T17" s="32" t="e">
        <f t="shared" si="14"/>
        <v>#DIV/0!</v>
      </c>
      <c r="U17" s="33" t="e">
        <f t="shared" si="15"/>
        <v>#DIV/0!</v>
      </c>
      <c r="V17" s="34" t="e">
        <f t="shared" si="16"/>
        <v>#DIV/0!</v>
      </c>
      <c r="W17" s="2"/>
      <c r="X17" s="12" t="e">
        <f t="shared" si="17"/>
        <v>#DIV/0!</v>
      </c>
      <c r="Y17" s="15" t="e">
        <f t="shared" si="18"/>
        <v>#DIV/0!</v>
      </c>
      <c r="Z17" s="18" t="e">
        <f t="shared" si="19"/>
        <v>#DIV/0!</v>
      </c>
      <c r="AA17" s="32" t="e">
        <f t="shared" si="20"/>
        <v>#DIV/0!</v>
      </c>
      <c r="AB17" s="33" t="e">
        <f t="shared" si="21"/>
        <v>#DIV/0!</v>
      </c>
      <c r="AC17" s="34" t="e">
        <f t="shared" si="22"/>
        <v>#DIV/0!</v>
      </c>
      <c r="AD17" s="44">
        <v>5</v>
      </c>
      <c r="AE17" s="45">
        <f t="shared" si="24"/>
        <v>6.25</v>
      </c>
    </row>
    <row r="18" spans="1:31">
      <c r="A18" s="9" t="s">
        <v>19</v>
      </c>
      <c r="B18" s="2"/>
      <c r="C18" s="12" t="e">
        <f t="shared" si="0"/>
        <v>#DIV/0!</v>
      </c>
      <c r="D18" s="15" t="e">
        <f t="shared" si="23"/>
        <v>#DIV/0!</v>
      </c>
      <c r="E18" s="18" t="e">
        <f t="shared" si="1"/>
        <v>#DIV/0!</v>
      </c>
      <c r="F18" s="32" t="e">
        <f t="shared" si="2"/>
        <v>#DIV/0!</v>
      </c>
      <c r="G18" s="33" t="e">
        <f t="shared" si="3"/>
        <v>#DIV/0!</v>
      </c>
      <c r="H18" s="34" t="e">
        <f t="shared" si="4"/>
        <v>#DIV/0!</v>
      </c>
      <c r="I18" s="2"/>
      <c r="J18" s="12" t="e">
        <f t="shared" si="5"/>
        <v>#DIV/0!</v>
      </c>
      <c r="K18" s="15" t="e">
        <f t="shared" si="6"/>
        <v>#DIV/0!</v>
      </c>
      <c r="L18" s="18" t="e">
        <f t="shared" si="7"/>
        <v>#DIV/0!</v>
      </c>
      <c r="M18" s="32" t="e">
        <f t="shared" si="8"/>
        <v>#DIV/0!</v>
      </c>
      <c r="N18" s="33" t="e">
        <f t="shared" si="9"/>
        <v>#DIV/0!</v>
      </c>
      <c r="O18" s="34" t="e">
        <f t="shared" si="10"/>
        <v>#DIV/0!</v>
      </c>
      <c r="P18" s="2"/>
      <c r="Q18" s="12" t="e">
        <f t="shared" si="11"/>
        <v>#DIV/0!</v>
      </c>
      <c r="R18" s="15" t="e">
        <f t="shared" si="12"/>
        <v>#DIV/0!</v>
      </c>
      <c r="S18" s="18" t="e">
        <f t="shared" si="13"/>
        <v>#DIV/0!</v>
      </c>
      <c r="T18" s="32" t="e">
        <f t="shared" si="14"/>
        <v>#DIV/0!</v>
      </c>
      <c r="U18" s="33" t="e">
        <f t="shared" si="15"/>
        <v>#DIV/0!</v>
      </c>
      <c r="V18" s="34" t="e">
        <f t="shared" si="16"/>
        <v>#DIV/0!</v>
      </c>
      <c r="W18" s="2"/>
      <c r="X18" s="12" t="e">
        <f t="shared" si="17"/>
        <v>#DIV/0!</v>
      </c>
      <c r="Y18" s="15" t="e">
        <f t="shared" si="18"/>
        <v>#DIV/0!</v>
      </c>
      <c r="Z18" s="18" t="e">
        <f t="shared" si="19"/>
        <v>#DIV/0!</v>
      </c>
      <c r="AA18" s="32" t="e">
        <f t="shared" si="20"/>
        <v>#DIV/0!</v>
      </c>
      <c r="AB18" s="33" t="e">
        <f t="shared" si="21"/>
        <v>#DIV/0!</v>
      </c>
      <c r="AC18" s="34" t="e">
        <f t="shared" si="22"/>
        <v>#DIV/0!</v>
      </c>
      <c r="AD18" s="44">
        <v>6</v>
      </c>
      <c r="AE18" s="45">
        <f t="shared" si="24"/>
        <v>2.25</v>
      </c>
    </row>
    <row r="19" spans="1:31">
      <c r="A19" s="9" t="s">
        <v>20</v>
      </c>
      <c r="B19" s="2"/>
      <c r="C19" s="12" t="e">
        <f t="shared" si="0"/>
        <v>#DIV/0!</v>
      </c>
      <c r="D19" s="15" t="e">
        <f t="shared" si="23"/>
        <v>#DIV/0!</v>
      </c>
      <c r="E19" s="18" t="e">
        <f t="shared" si="1"/>
        <v>#DIV/0!</v>
      </c>
      <c r="F19" s="32" t="e">
        <f t="shared" si="2"/>
        <v>#DIV/0!</v>
      </c>
      <c r="G19" s="33" t="e">
        <f t="shared" si="3"/>
        <v>#DIV/0!</v>
      </c>
      <c r="H19" s="34" t="e">
        <f t="shared" si="4"/>
        <v>#DIV/0!</v>
      </c>
      <c r="I19" s="2"/>
      <c r="J19" s="12" t="e">
        <f t="shared" si="5"/>
        <v>#DIV/0!</v>
      </c>
      <c r="K19" s="15" t="e">
        <f t="shared" si="6"/>
        <v>#DIV/0!</v>
      </c>
      <c r="L19" s="18" t="e">
        <f t="shared" si="7"/>
        <v>#DIV/0!</v>
      </c>
      <c r="M19" s="32" t="e">
        <f t="shared" si="8"/>
        <v>#DIV/0!</v>
      </c>
      <c r="N19" s="33" t="e">
        <f t="shared" si="9"/>
        <v>#DIV/0!</v>
      </c>
      <c r="O19" s="34" t="e">
        <f t="shared" si="10"/>
        <v>#DIV/0!</v>
      </c>
      <c r="P19" s="2"/>
      <c r="Q19" s="12" t="e">
        <f t="shared" si="11"/>
        <v>#DIV/0!</v>
      </c>
      <c r="R19" s="15" t="e">
        <f t="shared" si="12"/>
        <v>#DIV/0!</v>
      </c>
      <c r="S19" s="18" t="e">
        <f t="shared" si="13"/>
        <v>#DIV/0!</v>
      </c>
      <c r="T19" s="32" t="e">
        <f t="shared" si="14"/>
        <v>#DIV/0!</v>
      </c>
      <c r="U19" s="33" t="e">
        <f t="shared" si="15"/>
        <v>#DIV/0!</v>
      </c>
      <c r="V19" s="34" t="e">
        <f t="shared" si="16"/>
        <v>#DIV/0!</v>
      </c>
      <c r="W19" s="2"/>
      <c r="X19" s="12" t="e">
        <f t="shared" si="17"/>
        <v>#DIV/0!</v>
      </c>
      <c r="Y19" s="15" t="e">
        <f t="shared" si="18"/>
        <v>#DIV/0!</v>
      </c>
      <c r="Z19" s="18" t="e">
        <f t="shared" si="19"/>
        <v>#DIV/0!</v>
      </c>
      <c r="AA19" s="32" t="e">
        <f t="shared" si="20"/>
        <v>#DIV/0!</v>
      </c>
      <c r="AB19" s="33" t="e">
        <f t="shared" si="21"/>
        <v>#DIV/0!</v>
      </c>
      <c r="AC19" s="34" t="e">
        <f t="shared" si="22"/>
        <v>#DIV/0!</v>
      </c>
      <c r="AD19" s="44">
        <v>7</v>
      </c>
      <c r="AE19" s="45">
        <f t="shared" si="24"/>
        <v>0.25</v>
      </c>
    </row>
    <row r="20" spans="1:31">
      <c r="A20" s="9" t="s">
        <v>21</v>
      </c>
      <c r="B20" s="2"/>
      <c r="C20" s="12" t="e">
        <f t="shared" si="0"/>
        <v>#DIV/0!</v>
      </c>
      <c r="D20" s="15" t="e">
        <f t="shared" si="23"/>
        <v>#DIV/0!</v>
      </c>
      <c r="E20" s="18" t="e">
        <f t="shared" si="1"/>
        <v>#DIV/0!</v>
      </c>
      <c r="F20" s="32" t="e">
        <f t="shared" si="2"/>
        <v>#DIV/0!</v>
      </c>
      <c r="G20" s="33" t="e">
        <f t="shared" si="3"/>
        <v>#DIV/0!</v>
      </c>
      <c r="H20" s="34" t="e">
        <f t="shared" si="4"/>
        <v>#DIV/0!</v>
      </c>
      <c r="I20" s="2"/>
      <c r="J20" s="12" t="e">
        <f t="shared" si="5"/>
        <v>#DIV/0!</v>
      </c>
      <c r="K20" s="15" t="e">
        <f t="shared" si="6"/>
        <v>#DIV/0!</v>
      </c>
      <c r="L20" s="18" t="e">
        <f t="shared" si="7"/>
        <v>#DIV/0!</v>
      </c>
      <c r="M20" s="32" t="e">
        <f t="shared" si="8"/>
        <v>#DIV/0!</v>
      </c>
      <c r="N20" s="33" t="e">
        <f t="shared" si="9"/>
        <v>#DIV/0!</v>
      </c>
      <c r="O20" s="34" t="e">
        <f t="shared" si="10"/>
        <v>#DIV/0!</v>
      </c>
      <c r="P20" s="2"/>
      <c r="Q20" s="12" t="e">
        <f t="shared" si="11"/>
        <v>#DIV/0!</v>
      </c>
      <c r="R20" s="15" t="e">
        <f t="shared" si="12"/>
        <v>#DIV/0!</v>
      </c>
      <c r="S20" s="18" t="e">
        <f t="shared" si="13"/>
        <v>#DIV/0!</v>
      </c>
      <c r="T20" s="32" t="e">
        <f t="shared" si="14"/>
        <v>#DIV/0!</v>
      </c>
      <c r="U20" s="33" t="e">
        <f t="shared" si="15"/>
        <v>#DIV/0!</v>
      </c>
      <c r="V20" s="34" t="e">
        <f t="shared" si="16"/>
        <v>#DIV/0!</v>
      </c>
      <c r="W20" s="2"/>
      <c r="X20" s="12" t="e">
        <f t="shared" si="17"/>
        <v>#DIV/0!</v>
      </c>
      <c r="Y20" s="15" t="e">
        <f t="shared" si="18"/>
        <v>#DIV/0!</v>
      </c>
      <c r="Z20" s="18" t="e">
        <f t="shared" si="19"/>
        <v>#DIV/0!</v>
      </c>
      <c r="AA20" s="32" t="e">
        <f t="shared" si="20"/>
        <v>#DIV/0!</v>
      </c>
      <c r="AB20" s="33" t="e">
        <f t="shared" si="21"/>
        <v>#DIV/0!</v>
      </c>
      <c r="AC20" s="34" t="e">
        <f t="shared" si="22"/>
        <v>#DIV/0!</v>
      </c>
      <c r="AD20" s="44">
        <v>8</v>
      </c>
      <c r="AE20" s="45">
        <f t="shared" si="24"/>
        <v>0.25</v>
      </c>
    </row>
    <row r="21" spans="1:31">
      <c r="A21" s="9" t="s">
        <v>22</v>
      </c>
      <c r="B21" s="2"/>
      <c r="C21" s="12" t="e">
        <f t="shared" si="0"/>
        <v>#DIV/0!</v>
      </c>
      <c r="D21" s="15" t="e">
        <f t="shared" si="23"/>
        <v>#DIV/0!</v>
      </c>
      <c r="E21" s="18" t="e">
        <f t="shared" si="1"/>
        <v>#DIV/0!</v>
      </c>
      <c r="F21" s="32" t="e">
        <f t="shared" si="2"/>
        <v>#DIV/0!</v>
      </c>
      <c r="G21" s="33" t="e">
        <f t="shared" si="3"/>
        <v>#DIV/0!</v>
      </c>
      <c r="H21" s="34" t="e">
        <f t="shared" si="4"/>
        <v>#DIV/0!</v>
      </c>
      <c r="I21" s="2"/>
      <c r="J21" s="12" t="e">
        <f t="shared" si="5"/>
        <v>#DIV/0!</v>
      </c>
      <c r="K21" s="15" t="e">
        <f t="shared" si="6"/>
        <v>#DIV/0!</v>
      </c>
      <c r="L21" s="18" t="e">
        <f t="shared" si="7"/>
        <v>#DIV/0!</v>
      </c>
      <c r="M21" s="32" t="e">
        <f t="shared" si="8"/>
        <v>#DIV/0!</v>
      </c>
      <c r="N21" s="33" t="e">
        <f t="shared" si="9"/>
        <v>#DIV/0!</v>
      </c>
      <c r="O21" s="34" t="e">
        <f t="shared" si="10"/>
        <v>#DIV/0!</v>
      </c>
      <c r="P21" s="2"/>
      <c r="Q21" s="12" t="e">
        <f t="shared" si="11"/>
        <v>#DIV/0!</v>
      </c>
      <c r="R21" s="15" t="e">
        <f t="shared" si="12"/>
        <v>#DIV/0!</v>
      </c>
      <c r="S21" s="18" t="e">
        <f t="shared" si="13"/>
        <v>#DIV/0!</v>
      </c>
      <c r="T21" s="32" t="e">
        <f t="shared" si="14"/>
        <v>#DIV/0!</v>
      </c>
      <c r="U21" s="33" t="e">
        <f t="shared" si="15"/>
        <v>#DIV/0!</v>
      </c>
      <c r="V21" s="34" t="e">
        <f t="shared" si="16"/>
        <v>#DIV/0!</v>
      </c>
      <c r="W21" s="2"/>
      <c r="X21" s="12" t="e">
        <f t="shared" si="17"/>
        <v>#DIV/0!</v>
      </c>
      <c r="Y21" s="15" t="e">
        <f t="shared" si="18"/>
        <v>#DIV/0!</v>
      </c>
      <c r="Z21" s="18" t="e">
        <f t="shared" si="19"/>
        <v>#DIV/0!</v>
      </c>
      <c r="AA21" s="32" t="e">
        <f t="shared" si="20"/>
        <v>#DIV/0!</v>
      </c>
      <c r="AB21" s="33" t="e">
        <f t="shared" si="21"/>
        <v>#DIV/0!</v>
      </c>
      <c r="AC21" s="34" t="e">
        <f t="shared" si="22"/>
        <v>#DIV/0!</v>
      </c>
      <c r="AD21" s="44">
        <v>9</v>
      </c>
      <c r="AE21" s="45">
        <f t="shared" si="24"/>
        <v>2.25</v>
      </c>
    </row>
    <row r="22" spans="1:31">
      <c r="A22" s="9" t="s">
        <v>23</v>
      </c>
      <c r="B22" s="2"/>
      <c r="C22" s="12" t="e">
        <f t="shared" si="0"/>
        <v>#DIV/0!</v>
      </c>
      <c r="D22" s="15" t="e">
        <f t="shared" si="23"/>
        <v>#DIV/0!</v>
      </c>
      <c r="E22" s="18" t="e">
        <f t="shared" si="1"/>
        <v>#DIV/0!</v>
      </c>
      <c r="F22" s="32" t="e">
        <f t="shared" si="2"/>
        <v>#DIV/0!</v>
      </c>
      <c r="G22" s="33" t="e">
        <f t="shared" si="3"/>
        <v>#DIV/0!</v>
      </c>
      <c r="H22" s="34" t="e">
        <f t="shared" si="4"/>
        <v>#DIV/0!</v>
      </c>
      <c r="I22" s="2"/>
      <c r="J22" s="12" t="e">
        <f t="shared" si="5"/>
        <v>#DIV/0!</v>
      </c>
      <c r="K22" s="15" t="e">
        <f t="shared" si="6"/>
        <v>#DIV/0!</v>
      </c>
      <c r="L22" s="18" t="e">
        <f t="shared" si="7"/>
        <v>#DIV/0!</v>
      </c>
      <c r="M22" s="32" t="e">
        <f t="shared" si="8"/>
        <v>#DIV/0!</v>
      </c>
      <c r="N22" s="33" t="e">
        <f t="shared" si="9"/>
        <v>#DIV/0!</v>
      </c>
      <c r="O22" s="34" t="e">
        <f t="shared" si="10"/>
        <v>#DIV/0!</v>
      </c>
      <c r="P22" s="2"/>
      <c r="Q22" s="12" t="e">
        <f t="shared" si="11"/>
        <v>#DIV/0!</v>
      </c>
      <c r="R22" s="15" t="e">
        <f t="shared" si="12"/>
        <v>#DIV/0!</v>
      </c>
      <c r="S22" s="18" t="e">
        <f t="shared" si="13"/>
        <v>#DIV/0!</v>
      </c>
      <c r="T22" s="32" t="e">
        <f t="shared" si="14"/>
        <v>#DIV/0!</v>
      </c>
      <c r="U22" s="33" t="e">
        <f t="shared" si="15"/>
        <v>#DIV/0!</v>
      </c>
      <c r="V22" s="34" t="e">
        <f t="shared" si="16"/>
        <v>#DIV/0!</v>
      </c>
      <c r="W22" s="2"/>
      <c r="X22" s="12" t="e">
        <f t="shared" si="17"/>
        <v>#DIV/0!</v>
      </c>
      <c r="Y22" s="15" t="e">
        <f t="shared" si="18"/>
        <v>#DIV/0!</v>
      </c>
      <c r="Z22" s="18" t="e">
        <f t="shared" si="19"/>
        <v>#DIV/0!</v>
      </c>
      <c r="AA22" s="32" t="e">
        <f t="shared" si="20"/>
        <v>#DIV/0!</v>
      </c>
      <c r="AB22" s="33" t="e">
        <f t="shared" si="21"/>
        <v>#DIV/0!</v>
      </c>
      <c r="AC22" s="34" t="e">
        <f t="shared" si="22"/>
        <v>#DIV/0!</v>
      </c>
      <c r="AD22" s="44">
        <v>10</v>
      </c>
      <c r="AE22" s="45">
        <f t="shared" si="24"/>
        <v>6.25</v>
      </c>
    </row>
    <row r="23" spans="1:31">
      <c r="A23" s="9" t="s">
        <v>24</v>
      </c>
      <c r="B23" s="2"/>
      <c r="C23" s="12" t="e">
        <f t="shared" si="0"/>
        <v>#DIV/0!</v>
      </c>
      <c r="D23" s="15" t="e">
        <f t="shared" si="23"/>
        <v>#DIV/0!</v>
      </c>
      <c r="E23" s="18" t="e">
        <f t="shared" si="1"/>
        <v>#DIV/0!</v>
      </c>
      <c r="F23" s="32" t="e">
        <f t="shared" si="2"/>
        <v>#DIV/0!</v>
      </c>
      <c r="G23" s="33" t="e">
        <f t="shared" si="3"/>
        <v>#DIV/0!</v>
      </c>
      <c r="H23" s="34" t="e">
        <f t="shared" si="4"/>
        <v>#DIV/0!</v>
      </c>
      <c r="I23" s="2"/>
      <c r="J23" s="12" t="e">
        <f t="shared" si="5"/>
        <v>#DIV/0!</v>
      </c>
      <c r="K23" s="15" t="e">
        <f t="shared" si="6"/>
        <v>#DIV/0!</v>
      </c>
      <c r="L23" s="18" t="e">
        <f t="shared" si="7"/>
        <v>#DIV/0!</v>
      </c>
      <c r="M23" s="32" t="e">
        <f t="shared" si="8"/>
        <v>#DIV/0!</v>
      </c>
      <c r="N23" s="33" t="e">
        <f t="shared" si="9"/>
        <v>#DIV/0!</v>
      </c>
      <c r="O23" s="34" t="e">
        <f t="shared" si="10"/>
        <v>#DIV/0!</v>
      </c>
      <c r="P23" s="2"/>
      <c r="Q23" s="12" t="e">
        <f t="shared" si="11"/>
        <v>#DIV/0!</v>
      </c>
      <c r="R23" s="15" t="e">
        <f t="shared" si="12"/>
        <v>#DIV/0!</v>
      </c>
      <c r="S23" s="18" t="e">
        <f t="shared" si="13"/>
        <v>#DIV/0!</v>
      </c>
      <c r="T23" s="32" t="e">
        <f t="shared" si="14"/>
        <v>#DIV/0!</v>
      </c>
      <c r="U23" s="33" t="e">
        <f t="shared" si="15"/>
        <v>#DIV/0!</v>
      </c>
      <c r="V23" s="34" t="e">
        <f t="shared" si="16"/>
        <v>#DIV/0!</v>
      </c>
      <c r="W23" s="2"/>
      <c r="X23" s="12" t="e">
        <f t="shared" si="17"/>
        <v>#DIV/0!</v>
      </c>
      <c r="Y23" s="15" t="e">
        <f t="shared" si="18"/>
        <v>#DIV/0!</v>
      </c>
      <c r="Z23" s="18" t="e">
        <f t="shared" si="19"/>
        <v>#DIV/0!</v>
      </c>
      <c r="AA23" s="32" t="e">
        <f t="shared" si="20"/>
        <v>#DIV/0!</v>
      </c>
      <c r="AB23" s="33" t="e">
        <f t="shared" si="21"/>
        <v>#DIV/0!</v>
      </c>
      <c r="AC23" s="34" t="e">
        <f t="shared" si="22"/>
        <v>#DIV/0!</v>
      </c>
      <c r="AD23" s="44">
        <v>11</v>
      </c>
      <c r="AE23" s="45">
        <f t="shared" si="24"/>
        <v>12.25</v>
      </c>
    </row>
    <row r="24" spans="1:31">
      <c r="A24" s="9" t="s">
        <v>25</v>
      </c>
      <c r="B24" s="2"/>
      <c r="C24" s="12" t="e">
        <f t="shared" si="0"/>
        <v>#DIV/0!</v>
      </c>
      <c r="D24" s="15" t="e">
        <f t="shared" si="23"/>
        <v>#DIV/0!</v>
      </c>
      <c r="E24" s="18" t="e">
        <f t="shared" si="1"/>
        <v>#DIV/0!</v>
      </c>
      <c r="F24" s="32" t="e">
        <f t="shared" si="2"/>
        <v>#DIV/0!</v>
      </c>
      <c r="G24" s="33" t="e">
        <f t="shared" si="3"/>
        <v>#DIV/0!</v>
      </c>
      <c r="H24" s="34" t="e">
        <f t="shared" si="4"/>
        <v>#DIV/0!</v>
      </c>
      <c r="I24" s="2"/>
      <c r="J24" s="12" t="e">
        <f t="shared" si="5"/>
        <v>#DIV/0!</v>
      </c>
      <c r="K24" s="15" t="e">
        <f t="shared" si="6"/>
        <v>#DIV/0!</v>
      </c>
      <c r="L24" s="18" t="e">
        <f t="shared" si="7"/>
        <v>#DIV/0!</v>
      </c>
      <c r="M24" s="32" t="e">
        <f t="shared" si="8"/>
        <v>#DIV/0!</v>
      </c>
      <c r="N24" s="33" t="e">
        <f t="shared" si="9"/>
        <v>#DIV/0!</v>
      </c>
      <c r="O24" s="34" t="e">
        <f t="shared" si="10"/>
        <v>#DIV/0!</v>
      </c>
      <c r="P24" s="2"/>
      <c r="Q24" s="12" t="e">
        <f t="shared" si="11"/>
        <v>#DIV/0!</v>
      </c>
      <c r="R24" s="15" t="e">
        <f t="shared" si="12"/>
        <v>#DIV/0!</v>
      </c>
      <c r="S24" s="18" t="e">
        <f t="shared" si="13"/>
        <v>#DIV/0!</v>
      </c>
      <c r="T24" s="32" t="e">
        <f t="shared" si="14"/>
        <v>#DIV/0!</v>
      </c>
      <c r="U24" s="33" t="e">
        <f t="shared" si="15"/>
        <v>#DIV/0!</v>
      </c>
      <c r="V24" s="34" t="e">
        <f t="shared" si="16"/>
        <v>#DIV/0!</v>
      </c>
      <c r="W24" s="2"/>
      <c r="X24" s="12" t="e">
        <f t="shared" si="17"/>
        <v>#DIV/0!</v>
      </c>
      <c r="Y24" s="15" t="e">
        <f t="shared" si="18"/>
        <v>#DIV/0!</v>
      </c>
      <c r="Z24" s="18" t="e">
        <f t="shared" si="19"/>
        <v>#DIV/0!</v>
      </c>
      <c r="AA24" s="32" t="e">
        <f t="shared" si="20"/>
        <v>#DIV/0!</v>
      </c>
      <c r="AB24" s="33" t="e">
        <f t="shared" si="21"/>
        <v>#DIV/0!</v>
      </c>
      <c r="AC24" s="34" t="e">
        <f t="shared" si="22"/>
        <v>#DIV/0!</v>
      </c>
      <c r="AD24" s="44">
        <v>12</v>
      </c>
      <c r="AE24" s="45">
        <f t="shared" si="24"/>
        <v>20.25</v>
      </c>
    </row>
    <row r="25" spans="1:31">
      <c r="A25" s="9" t="s">
        <v>26</v>
      </c>
      <c r="B25" s="2"/>
      <c r="C25" s="12" t="e">
        <f>MAX(0,D25-(B$30*H25))</f>
        <v>#DIV/0!</v>
      </c>
      <c r="D25" s="15" t="e">
        <f t="shared" ref="D25" si="25">B$27+($AD25*B$28)</f>
        <v>#DIV/0!</v>
      </c>
      <c r="E25" s="18" t="e">
        <f t="shared" ref="E25" si="26">D25+(B$30*H25)</f>
        <v>#DIV/0!</v>
      </c>
      <c r="F25" s="32" t="e">
        <f t="shared" ref="F25" si="27">(B25-D25)^2</f>
        <v>#DIV/0!</v>
      </c>
      <c r="G25" s="33" t="e">
        <f t="shared" si="3"/>
        <v>#DIV/0!</v>
      </c>
      <c r="H25" s="34" t="e">
        <f t="shared" ref="H25" si="28">SQRT(B$29+G25)</f>
        <v>#DIV/0!</v>
      </c>
      <c r="I25" s="2"/>
      <c r="J25" s="12" t="e">
        <f t="shared" ref="J25" si="29">MAX(0,K25-(I$30*O25))</f>
        <v>#DIV/0!</v>
      </c>
      <c r="K25" s="15" t="e">
        <f t="shared" ref="K25" si="30">I$27+($AD25*I$28)</f>
        <v>#DIV/0!</v>
      </c>
      <c r="L25" s="18" t="e">
        <f t="shared" ref="L25" si="31">K25+(I$30*O25)</f>
        <v>#DIV/0!</v>
      </c>
      <c r="M25" s="32" t="e">
        <f t="shared" ref="M25" si="32">(I25-K25)^2</f>
        <v>#DIV/0!</v>
      </c>
      <c r="N25" s="33" t="e">
        <f t="shared" si="9"/>
        <v>#DIV/0!</v>
      </c>
      <c r="O25" s="34" t="e">
        <f t="shared" ref="O25" si="33">SQRT(I$29+N25)</f>
        <v>#DIV/0!</v>
      </c>
      <c r="P25" s="2"/>
      <c r="Q25" s="12" t="e">
        <f t="shared" ref="Q25" si="34">MAX(0,R25-(P$30*V25))</f>
        <v>#DIV/0!</v>
      </c>
      <c r="R25" s="15" t="e">
        <f t="shared" ref="R25" si="35">P$27+($AD25*P$28)</f>
        <v>#DIV/0!</v>
      </c>
      <c r="S25" s="18" t="e">
        <f t="shared" ref="S25" si="36">R25+(P$30*V25)</f>
        <v>#DIV/0!</v>
      </c>
      <c r="T25" s="32" t="e">
        <f t="shared" ref="T25" si="37">(P25-R25)^2</f>
        <v>#DIV/0!</v>
      </c>
      <c r="U25" s="33" t="e">
        <f t="shared" si="15"/>
        <v>#DIV/0!</v>
      </c>
      <c r="V25" s="34" t="e">
        <f t="shared" ref="V25" si="38">SQRT(P$29+U25)</f>
        <v>#DIV/0!</v>
      </c>
      <c r="W25" s="2"/>
      <c r="X25" s="12" t="e">
        <f t="shared" ref="X25" si="39">MAX(0,Y25-(W$30*AC25))</f>
        <v>#DIV/0!</v>
      </c>
      <c r="Y25" s="15" t="e">
        <f t="shared" ref="Y25" si="40">W$27+($AD25*W$28)</f>
        <v>#DIV/0!</v>
      </c>
      <c r="Z25" s="18" t="e">
        <f t="shared" ref="Z25" si="41">Y25+(W$30*AC25)</f>
        <v>#DIV/0!</v>
      </c>
      <c r="AA25" s="32" t="e">
        <f t="shared" ref="AA25" si="42">(W25-Y25)^2</f>
        <v>#DIV/0!</v>
      </c>
      <c r="AB25" s="33" t="e">
        <f t="shared" si="21"/>
        <v>#DIV/0!</v>
      </c>
      <c r="AC25" s="34" t="e">
        <f t="shared" ref="AC25" si="43">SQRT(W$29+AB25)</f>
        <v>#DIV/0!</v>
      </c>
      <c r="AD25" s="44">
        <v>13</v>
      </c>
      <c r="AE25" s="45">
        <f t="shared" ref="AE25" si="44">(AD25-AD$27)^2</f>
        <v>30.25</v>
      </c>
    </row>
    <row r="26" spans="1:31" ht="14.4" thickBot="1">
      <c r="A26" s="10" t="s">
        <v>29</v>
      </c>
      <c r="B26" s="3"/>
      <c r="C26" s="13" t="e">
        <f t="shared" si="0"/>
        <v>#DIV/0!</v>
      </c>
      <c r="D26" s="16" t="e">
        <f t="shared" si="23"/>
        <v>#DIV/0!</v>
      </c>
      <c r="E26" s="19" t="e">
        <f t="shared" si="1"/>
        <v>#DIV/0!</v>
      </c>
      <c r="F26" s="39" t="e">
        <f t="shared" si="2"/>
        <v>#DIV/0!</v>
      </c>
      <c r="G26" s="36" t="e">
        <f>B$29*(1/B$31+($AE26/$AE$27))</f>
        <v>#DIV/0!</v>
      </c>
      <c r="H26" s="37" t="e">
        <f t="shared" si="4"/>
        <v>#DIV/0!</v>
      </c>
      <c r="I26" s="3"/>
      <c r="J26" s="13" t="e">
        <f t="shared" si="5"/>
        <v>#DIV/0!</v>
      </c>
      <c r="K26" s="16" t="e">
        <f t="shared" si="6"/>
        <v>#DIV/0!</v>
      </c>
      <c r="L26" s="19" t="e">
        <f t="shared" si="7"/>
        <v>#DIV/0!</v>
      </c>
      <c r="M26" s="35" t="e">
        <f t="shared" si="8"/>
        <v>#DIV/0!</v>
      </c>
      <c r="N26" s="36" t="e">
        <f>I$29*(1/I$31+($AE26/$AE$27))</f>
        <v>#DIV/0!</v>
      </c>
      <c r="O26" s="37" t="e">
        <f t="shared" si="10"/>
        <v>#DIV/0!</v>
      </c>
      <c r="P26" s="3"/>
      <c r="Q26" s="13" t="e">
        <f t="shared" si="11"/>
        <v>#DIV/0!</v>
      </c>
      <c r="R26" s="16" t="e">
        <f t="shared" si="12"/>
        <v>#DIV/0!</v>
      </c>
      <c r="S26" s="19" t="e">
        <f t="shared" si="13"/>
        <v>#DIV/0!</v>
      </c>
      <c r="T26" s="35" t="e">
        <f t="shared" si="14"/>
        <v>#DIV/0!</v>
      </c>
      <c r="U26" s="36" t="e">
        <f>P$29*(1/P$31+($AE26/$AE$27))</f>
        <v>#DIV/0!</v>
      </c>
      <c r="V26" s="37" t="e">
        <f t="shared" si="16"/>
        <v>#DIV/0!</v>
      </c>
      <c r="W26" s="3"/>
      <c r="X26" s="13" t="e">
        <f t="shared" si="17"/>
        <v>#DIV/0!</v>
      </c>
      <c r="Y26" s="16" t="e">
        <f t="shared" si="18"/>
        <v>#DIV/0!</v>
      </c>
      <c r="Z26" s="19" t="e">
        <f t="shared" si="19"/>
        <v>#DIV/0!</v>
      </c>
      <c r="AA26" s="35" t="e">
        <f t="shared" si="20"/>
        <v>#DIV/0!</v>
      </c>
      <c r="AB26" s="36" t="e">
        <f>W$29*(1/W$31+($AE26/$AE$27))</f>
        <v>#DIV/0!</v>
      </c>
      <c r="AC26" s="37" t="e">
        <f t="shared" si="22"/>
        <v>#DIV/0!</v>
      </c>
      <c r="AD26" s="46">
        <v>14</v>
      </c>
      <c r="AE26" s="47">
        <f t="shared" si="24"/>
        <v>42.25</v>
      </c>
    </row>
    <row r="27" spans="1:31" s="5" customFormat="1" ht="16.8" hidden="1" thickBot="1">
      <c r="A27" s="25" t="s">
        <v>3</v>
      </c>
      <c r="B27" s="21" t="e">
        <f>INTERCEPT(B13:B26,$AD13:$AD26)</f>
        <v>#DIV/0!</v>
      </c>
      <c r="C27" s="20" t="s">
        <v>12</v>
      </c>
      <c r="D27" s="20"/>
      <c r="E27" s="20"/>
      <c r="F27" s="38" t="e">
        <f>SUM(F13:F26)</f>
        <v>#DIV/0!</v>
      </c>
      <c r="G27" s="20"/>
      <c r="H27" s="4"/>
      <c r="I27" s="21" t="e">
        <f>INTERCEPT(I13:I26,$AD13:$AD26)</f>
        <v>#DIV/0!</v>
      </c>
      <c r="J27" s="20"/>
      <c r="K27" s="20"/>
      <c r="L27" s="20"/>
      <c r="M27" s="28" t="e">
        <f>SUM(M13:M26)</f>
        <v>#DIV/0!</v>
      </c>
      <c r="N27" s="20"/>
      <c r="O27" s="4"/>
      <c r="P27" s="21" t="e">
        <f>INTERCEPT(P13:P26,$AD13:$AD26)</f>
        <v>#DIV/0!</v>
      </c>
      <c r="Q27" s="20"/>
      <c r="R27" s="20"/>
      <c r="S27" s="20"/>
      <c r="T27" s="28" t="e">
        <f>SUM(T13:T26)</f>
        <v>#DIV/0!</v>
      </c>
      <c r="U27" s="20"/>
      <c r="V27" s="4"/>
      <c r="W27" s="21" t="e">
        <f>INTERCEPT(W13:W26,$AD13:$AD26)</f>
        <v>#DIV/0!</v>
      </c>
      <c r="X27" s="20"/>
      <c r="Y27" s="20"/>
      <c r="Z27" s="20"/>
      <c r="AA27" s="28" t="e">
        <f>SUM(AA13:AA26)</f>
        <v>#DIV/0!</v>
      </c>
      <c r="AB27" s="20"/>
      <c r="AC27" s="4"/>
      <c r="AD27" s="40">
        <f>AVERAGE(AD13:AD26)</f>
        <v>7.5</v>
      </c>
      <c r="AE27" s="41">
        <f>SUM(AE13:AE26)</f>
        <v>227.5</v>
      </c>
    </row>
    <row r="28" spans="1:31" s="5" customFormat="1" ht="16.2" hidden="1">
      <c r="A28" s="26" t="s">
        <v>4</v>
      </c>
      <c r="B28" s="22" t="e">
        <f>SLOPE(B13:B26,$AD13:$AD26)</f>
        <v>#DIV/0!</v>
      </c>
      <c r="C28" s="20" t="s">
        <v>13</v>
      </c>
      <c r="D28" s="20"/>
      <c r="E28" s="20"/>
      <c r="F28" s="4"/>
      <c r="G28" s="4"/>
      <c r="H28" s="4"/>
      <c r="I28" s="22" t="e">
        <f>SLOPE(I13:I26,$AD13:$AD26)</f>
        <v>#DIV/0!</v>
      </c>
      <c r="J28" s="20"/>
      <c r="K28" s="20"/>
      <c r="L28" s="20"/>
      <c r="M28" s="4"/>
      <c r="N28" s="4"/>
      <c r="O28" s="4"/>
      <c r="P28" s="22" t="e">
        <f>SLOPE(P13:P26,$AD13:$AD26)</f>
        <v>#DIV/0!</v>
      </c>
      <c r="Q28" s="20"/>
      <c r="R28" s="20"/>
      <c r="S28" s="20"/>
      <c r="T28" s="4"/>
      <c r="U28" s="4"/>
      <c r="V28" s="4"/>
      <c r="W28" s="22" t="e">
        <f>SLOPE(W13:W26,$AD13:$AD26)</f>
        <v>#DIV/0!</v>
      </c>
      <c r="X28" s="20"/>
      <c r="Y28" s="20"/>
      <c r="Z28" s="20"/>
      <c r="AA28" s="4"/>
      <c r="AB28" s="4"/>
      <c r="AC28" s="4"/>
      <c r="AD28" s="20" t="s">
        <v>34</v>
      </c>
      <c r="AE28" s="20" t="s">
        <v>35</v>
      </c>
    </row>
    <row r="29" spans="1:31" s="5" customFormat="1" hidden="1">
      <c r="A29" s="26" t="s">
        <v>5</v>
      </c>
      <c r="B29" s="23" t="e">
        <f>F27/(B31-2)</f>
        <v>#DIV/0!</v>
      </c>
      <c r="C29" s="48" t="s">
        <v>41</v>
      </c>
      <c r="D29" s="48"/>
      <c r="E29" s="48"/>
      <c r="F29" s="4"/>
      <c r="G29" s="4"/>
      <c r="H29" s="4"/>
      <c r="I29" s="23" t="e">
        <f>M27/(I31-2)</f>
        <v>#DIV/0!</v>
      </c>
      <c r="J29" s="71"/>
      <c r="K29" s="71"/>
      <c r="L29" s="71"/>
      <c r="M29" s="4"/>
      <c r="N29" s="4"/>
      <c r="O29" s="4"/>
      <c r="P29" s="23" t="e">
        <f>T27/(P31-2)</f>
        <v>#DIV/0!</v>
      </c>
      <c r="Q29" s="71"/>
      <c r="R29" s="71"/>
      <c r="S29" s="71"/>
      <c r="T29" s="4"/>
      <c r="U29" s="4"/>
      <c r="V29" s="4"/>
      <c r="W29" s="23" t="e">
        <f>AA27/(W31-2)</f>
        <v>#DIV/0!</v>
      </c>
      <c r="X29" s="71"/>
      <c r="Y29" s="71"/>
      <c r="Z29" s="71"/>
      <c r="AA29" s="4"/>
      <c r="AB29" s="4"/>
      <c r="AC29" s="4"/>
    </row>
    <row r="30" spans="1:31" s="5" customFormat="1" hidden="1">
      <c r="A30" s="26" t="s">
        <v>27</v>
      </c>
      <c r="B30" s="23" t="e">
        <f>_xlfn.T.INV(0.95,B31-2)</f>
        <v>#NUM!</v>
      </c>
      <c r="C30" s="48" t="s">
        <v>42</v>
      </c>
      <c r="D30" s="48"/>
      <c r="E30" s="48"/>
      <c r="F30" s="4"/>
      <c r="G30" s="4"/>
      <c r="H30" s="4"/>
      <c r="I30" s="23" t="e">
        <f>_xlfn.T.INV(0.95,I31-2)</f>
        <v>#NUM!</v>
      </c>
      <c r="J30" s="71"/>
      <c r="K30" s="71"/>
      <c r="L30" s="71"/>
      <c r="M30" s="4"/>
      <c r="N30" s="4"/>
      <c r="O30" s="4"/>
      <c r="P30" s="23" t="e">
        <f>_xlfn.T.INV(0.95,P31-2)</f>
        <v>#NUM!</v>
      </c>
      <c r="Q30" s="71"/>
      <c r="R30" s="71"/>
      <c r="S30" s="71"/>
      <c r="T30" s="4"/>
      <c r="U30" s="4"/>
      <c r="V30" s="4"/>
      <c r="W30" s="23" t="e">
        <f>_xlfn.T.INV(0.95,W31-2)</f>
        <v>#NUM!</v>
      </c>
      <c r="X30" s="71"/>
      <c r="Y30" s="71"/>
      <c r="Z30" s="71"/>
      <c r="AA30" s="4"/>
      <c r="AB30" s="4"/>
      <c r="AC30" s="4"/>
    </row>
    <row r="31" spans="1:31" ht="17.25" hidden="1" customHeight="1" thickBot="1">
      <c r="A31" s="27" t="s">
        <v>40</v>
      </c>
      <c r="B31" s="24">
        <f>COUNT(B14:B26)</f>
        <v>0</v>
      </c>
      <c r="C31" s="48" t="s">
        <v>43</v>
      </c>
      <c r="I31" s="24">
        <f>COUNT(I14:I26)</f>
        <v>0</v>
      </c>
      <c r="P31" s="24">
        <f>COUNT(P14:P26)</f>
        <v>0</v>
      </c>
      <c r="W31" s="24">
        <f>COUNT(W14:W26)</f>
        <v>0</v>
      </c>
    </row>
    <row r="32" spans="1:31"/>
    <row r="33" spans="1:26" ht="14.4">
      <c r="A33" s="53" t="s">
        <v>44</v>
      </c>
    </row>
    <row r="34" spans="1:26" ht="14.4">
      <c r="A34" s="53"/>
    </row>
    <row r="35" spans="1:26">
      <c r="A35" s="81" t="s">
        <v>47</v>
      </c>
      <c r="B35" s="81"/>
      <c r="C35" s="81"/>
      <c r="D35" s="81"/>
      <c r="E35" s="81"/>
      <c r="F35" s="81"/>
      <c r="G35" s="81"/>
      <c r="H35" s="81"/>
      <c r="I35" s="81"/>
      <c r="J35" s="81"/>
      <c r="K35" s="81"/>
      <c r="L35" s="81"/>
      <c r="M35" s="81"/>
      <c r="N35" s="81"/>
      <c r="O35" s="81"/>
      <c r="P35" s="81"/>
      <c r="Q35" s="81"/>
      <c r="R35" s="81"/>
      <c r="S35" s="81"/>
      <c r="T35" s="81"/>
      <c r="U35" s="81"/>
      <c r="V35" s="81"/>
      <c r="W35" s="81"/>
      <c r="X35" s="81"/>
      <c r="Y35" s="81"/>
      <c r="Z35" s="81"/>
    </row>
    <row r="36" spans="1:26">
      <c r="A36" s="81"/>
      <c r="B36" s="81"/>
      <c r="C36" s="81"/>
      <c r="D36" s="81"/>
      <c r="E36" s="81"/>
      <c r="F36" s="81"/>
      <c r="G36" s="81"/>
      <c r="H36" s="81"/>
      <c r="I36" s="81"/>
      <c r="J36" s="81"/>
      <c r="K36" s="81"/>
      <c r="L36" s="81"/>
      <c r="M36" s="81"/>
      <c r="N36" s="81"/>
      <c r="O36" s="81"/>
      <c r="P36" s="81"/>
      <c r="Q36" s="81"/>
      <c r="R36" s="81"/>
      <c r="S36" s="81"/>
      <c r="T36" s="81"/>
      <c r="U36" s="81"/>
      <c r="V36" s="81"/>
      <c r="W36" s="81"/>
      <c r="X36" s="81"/>
      <c r="Y36" s="81"/>
      <c r="Z36" s="81"/>
    </row>
    <row r="37" spans="1:26" ht="14.4">
      <c r="A37" s="54"/>
      <c r="B37" s="54"/>
      <c r="C37" s="54"/>
      <c r="D37" s="54"/>
      <c r="E37" s="54"/>
      <c r="F37" s="54"/>
      <c r="G37" s="54"/>
      <c r="H37" s="54"/>
      <c r="I37" s="54"/>
      <c r="J37" s="54"/>
      <c r="K37" s="54"/>
      <c r="L37" s="54"/>
      <c r="M37" s="54"/>
      <c r="N37" s="54"/>
      <c r="O37" s="54"/>
      <c r="P37" s="54"/>
      <c r="Q37" s="54"/>
      <c r="R37" s="54"/>
      <c r="S37" s="54"/>
      <c r="T37" s="54"/>
      <c r="U37" s="54"/>
      <c r="V37" s="54"/>
      <c r="W37" s="54"/>
      <c r="X37" s="54"/>
      <c r="Y37" s="54"/>
      <c r="Z37" s="54"/>
    </row>
    <row r="38" spans="1:26">
      <c r="A38" s="74" t="s">
        <v>49</v>
      </c>
      <c r="B38" s="74"/>
      <c r="C38" s="74"/>
      <c r="D38" s="74"/>
      <c r="E38" s="74"/>
      <c r="F38" s="74"/>
      <c r="G38" s="74"/>
      <c r="H38" s="74"/>
      <c r="I38" s="74"/>
      <c r="J38" s="74"/>
      <c r="K38" s="74"/>
      <c r="L38" s="74"/>
      <c r="M38" s="74"/>
      <c r="N38" s="74"/>
      <c r="O38" s="74"/>
      <c r="P38" s="74"/>
      <c r="Q38" s="74"/>
      <c r="R38" s="74"/>
      <c r="S38" s="74"/>
      <c r="T38" s="74"/>
      <c r="U38" s="74"/>
      <c r="V38" s="74"/>
      <c r="W38" s="74"/>
      <c r="X38" s="74"/>
      <c r="Y38" s="74"/>
      <c r="Z38" s="74"/>
    </row>
    <row r="39" spans="1:26">
      <c r="A39" s="74"/>
      <c r="B39" s="74"/>
      <c r="C39" s="74"/>
      <c r="D39" s="74"/>
      <c r="E39" s="74"/>
      <c r="F39" s="74"/>
      <c r="G39" s="74"/>
      <c r="H39" s="74"/>
      <c r="I39" s="74"/>
      <c r="J39" s="74"/>
      <c r="K39" s="74"/>
      <c r="L39" s="74"/>
      <c r="M39" s="74"/>
      <c r="N39" s="74"/>
      <c r="O39" s="74"/>
      <c r="P39" s="74"/>
      <c r="Q39" s="74"/>
      <c r="R39" s="74"/>
      <c r="S39" s="74"/>
      <c r="T39" s="74"/>
      <c r="U39" s="74"/>
      <c r="V39" s="74"/>
      <c r="W39" s="74"/>
      <c r="X39" s="74"/>
      <c r="Y39" s="74"/>
      <c r="Z39" s="74"/>
    </row>
    <row r="40" spans="1:26">
      <c r="A40" s="74"/>
      <c r="B40" s="74"/>
      <c r="C40" s="74"/>
      <c r="D40" s="74"/>
      <c r="E40" s="74"/>
      <c r="F40" s="74"/>
      <c r="G40" s="74"/>
      <c r="H40" s="74"/>
      <c r="I40" s="74"/>
      <c r="J40" s="74"/>
      <c r="K40" s="74"/>
      <c r="L40" s="74"/>
      <c r="M40" s="74"/>
      <c r="N40" s="74"/>
      <c r="O40" s="74"/>
      <c r="P40" s="74"/>
      <c r="Q40" s="74"/>
      <c r="R40" s="74"/>
      <c r="S40" s="74"/>
      <c r="T40" s="74"/>
      <c r="U40" s="74"/>
      <c r="V40" s="74"/>
      <c r="W40" s="74"/>
      <c r="X40" s="74"/>
      <c r="Y40" s="74"/>
      <c r="Z40" s="74"/>
    </row>
    <row r="41" spans="1:26">
      <c r="A41" s="74"/>
      <c r="B41" s="74"/>
      <c r="C41" s="74"/>
      <c r="D41" s="74"/>
      <c r="E41" s="74"/>
      <c r="F41" s="74"/>
      <c r="G41" s="74"/>
      <c r="H41" s="74"/>
      <c r="I41" s="74"/>
      <c r="J41" s="74"/>
      <c r="K41" s="74"/>
      <c r="L41" s="74"/>
      <c r="M41" s="74"/>
      <c r="N41" s="74"/>
      <c r="O41" s="74"/>
      <c r="P41" s="74"/>
      <c r="Q41" s="74"/>
      <c r="R41" s="74"/>
      <c r="S41" s="74"/>
      <c r="T41" s="74"/>
      <c r="U41" s="74"/>
      <c r="V41" s="74"/>
      <c r="W41" s="74"/>
      <c r="X41" s="74"/>
      <c r="Y41" s="74"/>
      <c r="Z41" s="74"/>
    </row>
    <row r="42" spans="1:26">
      <c r="A42" s="74"/>
      <c r="B42" s="74"/>
      <c r="C42" s="74"/>
      <c r="D42" s="74"/>
      <c r="E42" s="74"/>
      <c r="F42" s="74"/>
      <c r="G42" s="74"/>
      <c r="H42" s="74"/>
      <c r="I42" s="74"/>
      <c r="J42" s="74"/>
      <c r="K42" s="74"/>
      <c r="L42" s="74"/>
      <c r="M42" s="74"/>
      <c r="N42" s="74"/>
      <c r="O42" s="74"/>
      <c r="P42" s="74"/>
      <c r="Q42" s="74"/>
      <c r="R42" s="74"/>
      <c r="S42" s="74"/>
      <c r="T42" s="74"/>
      <c r="U42" s="74"/>
      <c r="V42" s="74"/>
      <c r="W42" s="74"/>
      <c r="X42" s="74"/>
      <c r="Y42" s="74"/>
      <c r="Z42" s="74"/>
    </row>
    <row r="43" spans="1:26" ht="14.4">
      <c r="A43" s="50" t="s">
        <v>46</v>
      </c>
    </row>
    <row r="44" spans="1:26"/>
  </sheetData>
  <sheetProtection algorithmName="SHA-512" hashValue="xqrU6HHTEm80pqxhigarDgm6LImLvgAlW2whyt+7ne3ZbN5gvSwrpdtXCv8lWtntR8dtcseMZK0ba6QHRDmALg==" saltValue="Tbj3T/FsLCb4qxS1rfyMbg==" spinCount="100000" sheet="1" objects="1" scenarios="1" formatCells="0" formatColumns="0" formatRows="0" insertColumns="0" deleteColumns="0"/>
  <mergeCells count="20">
    <mergeCell ref="A35:Z36"/>
    <mergeCell ref="A38:Z42"/>
    <mergeCell ref="J30:L30"/>
    <mergeCell ref="Q30:S30"/>
    <mergeCell ref="X30:Z30"/>
    <mergeCell ref="AA11:AC11"/>
    <mergeCell ref="AD11:AE11"/>
    <mergeCell ref="J29:L29"/>
    <mergeCell ref="Q29:S29"/>
    <mergeCell ref="X29:Z29"/>
    <mergeCell ref="A1:Z1"/>
    <mergeCell ref="A2:Z2"/>
    <mergeCell ref="B11:E11"/>
    <mergeCell ref="I11:L11"/>
    <mergeCell ref="P11:S11"/>
    <mergeCell ref="W11:Z11"/>
    <mergeCell ref="A4:Z9"/>
    <mergeCell ref="F11:H11"/>
    <mergeCell ref="M11:O11"/>
    <mergeCell ref="T11:V11"/>
  </mergeCells>
  <conditionalFormatting sqref="B13:E26">
    <cfRule type="expression" dxfId="3" priority="12">
      <formula>OR($B13&lt;$C13,$B13&gt;$E13)</formula>
    </cfRule>
  </conditionalFormatting>
  <conditionalFormatting sqref="W13:Z26">
    <cfRule type="expression" dxfId="2" priority="9">
      <formula>OR($W13&lt;$X13,$W13&gt;$Z13)</formula>
    </cfRule>
  </conditionalFormatting>
  <conditionalFormatting sqref="I13:L26">
    <cfRule type="expression" dxfId="1" priority="11">
      <formula>OR($I13&lt;$J13,$I13&gt;$L13)</formula>
    </cfRule>
  </conditionalFormatting>
  <conditionalFormatting sqref="P13:S26">
    <cfRule type="expression" dxfId="0" priority="10">
      <formula>OR($P13&lt;$Q13,$P13&gt;$S13)</formula>
    </cfRule>
  </conditionalFormatting>
  <pageMargins left="0.7" right="0.7" top="0.75" bottom="0.75" header="0.3" footer="0.3"/>
  <pageSetup paperSize="5"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Station Trend Template</vt:lpstr>
      <vt:lpstr>Report Example </vt:lpstr>
      <vt:lpstr>Template for 13-week</vt:lpstr>
      <vt:lpstr>Template for 14-week</vt:lpstr>
    </vt:vector>
  </TitlesOfParts>
  <Company>BBM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Derrick Gray</dc:creator>
  <cp:lastModifiedBy>Karen McDonald</cp:lastModifiedBy>
  <cp:lastPrinted>2021-04-14T15:41:00Z</cp:lastPrinted>
  <dcterms:created xsi:type="dcterms:W3CDTF">2013-08-16T14:36:48Z</dcterms:created>
  <dcterms:modified xsi:type="dcterms:W3CDTF">2021-11-10T18:12:41Z</dcterms:modified>
</cp:coreProperties>
</file>